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67FFF02-6D1D-4E37-B997-946AE36A889D}" xr6:coauthVersionLast="36" xr6:coauthVersionMax="47" xr10:uidLastSave="{00000000-0000-0000-0000-000000000000}"/>
  <bookViews>
    <workbookView xWindow="-105" yWindow="0" windowWidth="23760" windowHeight="15585" activeTab="4" xr2:uid="{00000000-000D-0000-FFFF-FFFF00000000}"/>
  </bookViews>
  <sheets>
    <sheet name="Титульный лист" sheetId="4" r:id="rId1"/>
    <sheet name="Статьи" sheetId="1" r:id="rId2"/>
    <sheet name="Монографии" sheetId="6" r:id="rId3"/>
    <sheet name="Интеллект. собств." sheetId="3" r:id="rId4"/>
    <sheet name="Заявки" sheetId="9" r:id="rId5"/>
    <sheet name="Подготовка кадров высш. квалиф." sheetId="5" r:id="rId6"/>
    <sheet name="Баллы" sheetId="2" state="hidden" r:id="rId7"/>
  </sheets>
  <definedNames>
    <definedName name="_xlnm._FilterDatabase" localSheetId="1" hidden="1">Статьи!$A$5:$K$101</definedName>
    <definedName name="affil">Баллы!$C$7</definedName>
    <definedName name="ckp">Баллы!$C$9</definedName>
    <definedName name="first_affil">Баллы!$C$7</definedName>
    <definedName name="momograph">Баллы!$C$12</definedName>
    <definedName name="q1_">Баллы!$C$22</definedName>
    <definedName name="q2_">Баллы!$C$21</definedName>
    <definedName name="q3_">Баллы!$C$20</definedName>
    <definedName name="q4_">Баллы!$C$19</definedName>
    <definedName name="rsci">Баллы!$C$16</definedName>
    <definedName name="s_core_rinc">Баллы!$E$17</definedName>
    <definedName name="s_rinc">Баллы!$E$18</definedName>
    <definedName name="s_rsci">Баллы!#REF!</definedName>
    <definedName name="s_scopus">Баллы!#REF!</definedName>
    <definedName name="s_vak">Баллы!$E$16</definedName>
    <definedName name="s_wos">Баллы!#REF!</definedName>
    <definedName name="s_wosq1">Баллы!$E$12</definedName>
    <definedName name="s_wosq2">Баллы!$E$13</definedName>
    <definedName name="s_wosq3">Баллы!$E$14</definedName>
    <definedName name="s_wosq4">Баллы!$E$15</definedName>
    <definedName name="scopus">Баллы!$C$17</definedName>
    <definedName name="vak">Баллы!$C$15</definedName>
    <definedName name="wos">Баллы!$C$18</definedName>
    <definedName name="баллы_за_патенты">'Интеллект. собств.'!$B$5</definedName>
    <definedName name="баллы_заявки">Заявки!$B$4</definedName>
    <definedName name="баллы_монографии">Монографии!$B$3</definedName>
    <definedName name="баллы_статьи" localSheetId="2">Монографии!$B$3</definedName>
    <definedName name="баллы_статьи">Статьи!$B$3</definedName>
    <definedName name="баллы_степень" localSheetId="4">Заявки!$B$4</definedName>
    <definedName name="баллы_степень">'Подготовка кадров высш. квалиф.'!$B$3</definedName>
    <definedName name="год">Баллы!$F$3</definedName>
    <definedName name="договор_ОИС">Баллы!$B$38</definedName>
    <definedName name="доктор">Баллы!$B$41</definedName>
    <definedName name="за_договор_ОИС">Баллы!$F$38</definedName>
    <definedName name="за_доктора">Баллы!$F$41</definedName>
    <definedName name="за_заявку">Баллы!$C$46</definedName>
    <definedName name="за_кандидата">Баллы!$F$42</definedName>
    <definedName name="за_международный_патент">Баллы!$F$34</definedName>
    <definedName name="за_полезную_модель">Баллы!$F$36</definedName>
    <definedName name="за_российский_патент">Баллы!$F$35</definedName>
    <definedName name="за_руководство">Баллы!$F$40</definedName>
    <definedName name="за_свидетельство">Баллы!$F$37</definedName>
    <definedName name="заявка">Баллы!$B$46</definedName>
    <definedName name="кандидат">Баллы!$B$42</definedName>
    <definedName name="коэфф_молодых">Баллы!$F$5</definedName>
    <definedName name="коэфф_юных">Баллы!$F$6</definedName>
    <definedName name="международный_патент">Баллы!$B$34</definedName>
    <definedName name="молодой">Баллы!$F$4</definedName>
    <definedName name="полезная_модель">Баллы!$B$36</definedName>
    <definedName name="ринц">Баллы!$C$13</definedName>
    <definedName name="российский_патент">Баллы!$B$35</definedName>
    <definedName name="руководство">Баллы!$B$40</definedName>
    <definedName name="свидетельство_о_регистрации_ПО_БД">Баллы!$B$37</definedName>
    <definedName name="юный">Баллы!$H$4</definedName>
    <definedName name="ядро">Баллы!$C$14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6" l="1"/>
  <c r="I14" i="6"/>
  <c r="I13" i="6"/>
  <c r="I12" i="6"/>
  <c r="I11" i="6"/>
  <c r="I10" i="6"/>
  <c r="I9" i="6"/>
  <c r="I8" i="6"/>
  <c r="I7" i="6"/>
  <c r="I6" i="6"/>
  <c r="J6" i="6" s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J15" i="6"/>
  <c r="F15" i="6" s="1"/>
  <c r="J14" i="6"/>
  <c r="F14" i="6" s="1"/>
  <c r="J13" i="6"/>
  <c r="F13" i="6" s="1"/>
  <c r="J12" i="6"/>
  <c r="F12" i="6" s="1"/>
  <c r="J11" i="6"/>
  <c r="F11" i="6" s="1"/>
  <c r="J10" i="6"/>
  <c r="J9" i="6"/>
  <c r="J8" i="6"/>
  <c r="J7" i="6"/>
  <c r="G9" i="5"/>
  <c r="P7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E9" i="9"/>
  <c r="E8" i="9"/>
  <c r="E7" i="9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B4" i="9" l="1"/>
  <c r="D16" i="4" s="1"/>
  <c r="N8" i="1"/>
  <c r="O8" i="1"/>
  <c r="P8" i="1"/>
  <c r="Q8" i="1"/>
  <c r="R8" i="1"/>
  <c r="S8" i="1"/>
  <c r="T8" i="1"/>
  <c r="N9" i="1"/>
  <c r="O9" i="1"/>
  <c r="P9" i="1"/>
  <c r="Q9" i="1"/>
  <c r="R9" i="1"/>
  <c r="S9" i="1"/>
  <c r="T9" i="1"/>
  <c r="N10" i="1"/>
  <c r="O10" i="1"/>
  <c r="P10" i="1"/>
  <c r="Q10" i="1"/>
  <c r="R10" i="1"/>
  <c r="S10" i="1"/>
  <c r="T10" i="1"/>
  <c r="N11" i="1"/>
  <c r="O11" i="1"/>
  <c r="P11" i="1"/>
  <c r="Q11" i="1"/>
  <c r="R11" i="1"/>
  <c r="S11" i="1"/>
  <c r="T11" i="1"/>
  <c r="N12" i="1"/>
  <c r="O12" i="1"/>
  <c r="P12" i="1"/>
  <c r="Q12" i="1"/>
  <c r="R12" i="1"/>
  <c r="S12" i="1"/>
  <c r="T12" i="1"/>
  <c r="N13" i="1"/>
  <c r="O13" i="1"/>
  <c r="P13" i="1"/>
  <c r="Q13" i="1"/>
  <c r="R13" i="1"/>
  <c r="S13" i="1"/>
  <c r="T13" i="1"/>
  <c r="N14" i="1"/>
  <c r="O14" i="1"/>
  <c r="P14" i="1"/>
  <c r="Q14" i="1"/>
  <c r="R14" i="1"/>
  <c r="S14" i="1"/>
  <c r="T14" i="1"/>
  <c r="N15" i="1"/>
  <c r="O15" i="1"/>
  <c r="P15" i="1"/>
  <c r="Q15" i="1"/>
  <c r="R15" i="1"/>
  <c r="S15" i="1"/>
  <c r="T15" i="1"/>
  <c r="N16" i="1"/>
  <c r="O16" i="1"/>
  <c r="P16" i="1"/>
  <c r="Q16" i="1"/>
  <c r="R16" i="1"/>
  <c r="S16" i="1"/>
  <c r="T16" i="1"/>
  <c r="N17" i="1"/>
  <c r="O17" i="1"/>
  <c r="P17" i="1"/>
  <c r="Q17" i="1"/>
  <c r="R17" i="1"/>
  <c r="S17" i="1"/>
  <c r="T17" i="1"/>
  <c r="N18" i="1"/>
  <c r="O18" i="1"/>
  <c r="P18" i="1"/>
  <c r="Q18" i="1"/>
  <c r="R18" i="1"/>
  <c r="S18" i="1"/>
  <c r="T18" i="1"/>
  <c r="N19" i="1"/>
  <c r="O19" i="1"/>
  <c r="P19" i="1"/>
  <c r="Q19" i="1"/>
  <c r="R19" i="1"/>
  <c r="S19" i="1"/>
  <c r="T19" i="1"/>
  <c r="N20" i="1"/>
  <c r="O20" i="1"/>
  <c r="P20" i="1"/>
  <c r="Q20" i="1"/>
  <c r="R20" i="1"/>
  <c r="S20" i="1"/>
  <c r="T20" i="1"/>
  <c r="N21" i="1"/>
  <c r="O21" i="1"/>
  <c r="P21" i="1"/>
  <c r="Q21" i="1"/>
  <c r="R21" i="1"/>
  <c r="S21" i="1"/>
  <c r="T21" i="1"/>
  <c r="N22" i="1"/>
  <c r="O22" i="1"/>
  <c r="P22" i="1"/>
  <c r="Q22" i="1"/>
  <c r="R22" i="1"/>
  <c r="S22" i="1"/>
  <c r="T22" i="1"/>
  <c r="N23" i="1"/>
  <c r="O23" i="1"/>
  <c r="P23" i="1"/>
  <c r="Q23" i="1"/>
  <c r="R23" i="1"/>
  <c r="S23" i="1"/>
  <c r="T23" i="1"/>
  <c r="N24" i="1"/>
  <c r="O24" i="1"/>
  <c r="P24" i="1"/>
  <c r="Q24" i="1"/>
  <c r="R24" i="1"/>
  <c r="S24" i="1"/>
  <c r="T24" i="1"/>
  <c r="N25" i="1"/>
  <c r="O25" i="1"/>
  <c r="P25" i="1"/>
  <c r="Q25" i="1"/>
  <c r="R25" i="1"/>
  <c r="S25" i="1"/>
  <c r="T25" i="1"/>
  <c r="N26" i="1"/>
  <c r="O26" i="1"/>
  <c r="P26" i="1"/>
  <c r="Q26" i="1"/>
  <c r="R26" i="1"/>
  <c r="S26" i="1"/>
  <c r="T26" i="1"/>
  <c r="N27" i="1"/>
  <c r="O27" i="1"/>
  <c r="P27" i="1"/>
  <c r="Q27" i="1"/>
  <c r="R27" i="1"/>
  <c r="S27" i="1"/>
  <c r="T27" i="1"/>
  <c r="N28" i="1"/>
  <c r="O28" i="1"/>
  <c r="P28" i="1"/>
  <c r="Q28" i="1"/>
  <c r="R28" i="1"/>
  <c r="S28" i="1"/>
  <c r="T28" i="1"/>
  <c r="N29" i="1"/>
  <c r="O29" i="1"/>
  <c r="P29" i="1"/>
  <c r="Q29" i="1"/>
  <c r="R29" i="1"/>
  <c r="S29" i="1"/>
  <c r="T29" i="1"/>
  <c r="N30" i="1"/>
  <c r="O30" i="1"/>
  <c r="P30" i="1"/>
  <c r="Q30" i="1"/>
  <c r="R30" i="1"/>
  <c r="S30" i="1"/>
  <c r="T30" i="1"/>
  <c r="N31" i="1"/>
  <c r="O31" i="1"/>
  <c r="P31" i="1"/>
  <c r="Q31" i="1"/>
  <c r="R31" i="1"/>
  <c r="S31" i="1"/>
  <c r="T31" i="1"/>
  <c r="N32" i="1"/>
  <c r="O32" i="1"/>
  <c r="P32" i="1"/>
  <c r="Q32" i="1"/>
  <c r="R32" i="1"/>
  <c r="S32" i="1"/>
  <c r="T32" i="1"/>
  <c r="N33" i="1"/>
  <c r="O33" i="1"/>
  <c r="P33" i="1"/>
  <c r="Q33" i="1"/>
  <c r="R33" i="1"/>
  <c r="S33" i="1"/>
  <c r="T33" i="1"/>
  <c r="N34" i="1"/>
  <c r="O34" i="1"/>
  <c r="P34" i="1"/>
  <c r="Q34" i="1"/>
  <c r="R34" i="1"/>
  <c r="S34" i="1"/>
  <c r="T34" i="1"/>
  <c r="N35" i="1"/>
  <c r="O35" i="1"/>
  <c r="P35" i="1"/>
  <c r="Q35" i="1"/>
  <c r="R35" i="1"/>
  <c r="S35" i="1"/>
  <c r="T35" i="1"/>
  <c r="N36" i="1"/>
  <c r="O36" i="1"/>
  <c r="P36" i="1"/>
  <c r="Q36" i="1"/>
  <c r="R36" i="1"/>
  <c r="S36" i="1"/>
  <c r="T36" i="1"/>
  <c r="N37" i="1"/>
  <c r="O37" i="1"/>
  <c r="P37" i="1"/>
  <c r="Q37" i="1"/>
  <c r="R37" i="1"/>
  <c r="S37" i="1"/>
  <c r="T37" i="1"/>
  <c r="N38" i="1"/>
  <c r="O38" i="1"/>
  <c r="P38" i="1"/>
  <c r="Q38" i="1"/>
  <c r="R38" i="1"/>
  <c r="S38" i="1"/>
  <c r="T38" i="1"/>
  <c r="N39" i="1"/>
  <c r="O39" i="1"/>
  <c r="P39" i="1"/>
  <c r="Q39" i="1"/>
  <c r="R39" i="1"/>
  <c r="S39" i="1"/>
  <c r="T39" i="1"/>
  <c r="N40" i="1"/>
  <c r="O40" i="1"/>
  <c r="P40" i="1"/>
  <c r="Q40" i="1"/>
  <c r="R40" i="1"/>
  <c r="S40" i="1"/>
  <c r="T40" i="1"/>
  <c r="N41" i="1"/>
  <c r="O41" i="1"/>
  <c r="P41" i="1"/>
  <c r="Q41" i="1"/>
  <c r="R41" i="1"/>
  <c r="S41" i="1"/>
  <c r="T41" i="1"/>
  <c r="N42" i="1"/>
  <c r="O42" i="1"/>
  <c r="P42" i="1"/>
  <c r="Q42" i="1"/>
  <c r="R42" i="1"/>
  <c r="S42" i="1"/>
  <c r="T42" i="1"/>
  <c r="N43" i="1"/>
  <c r="O43" i="1"/>
  <c r="P43" i="1"/>
  <c r="Q43" i="1"/>
  <c r="R43" i="1"/>
  <c r="S43" i="1"/>
  <c r="T43" i="1"/>
  <c r="N44" i="1"/>
  <c r="O44" i="1"/>
  <c r="P44" i="1"/>
  <c r="Q44" i="1"/>
  <c r="R44" i="1"/>
  <c r="S44" i="1"/>
  <c r="T44" i="1"/>
  <c r="N45" i="1"/>
  <c r="O45" i="1"/>
  <c r="P45" i="1"/>
  <c r="Q45" i="1"/>
  <c r="R45" i="1"/>
  <c r="S45" i="1"/>
  <c r="T45" i="1"/>
  <c r="N46" i="1"/>
  <c r="O46" i="1"/>
  <c r="P46" i="1"/>
  <c r="Q46" i="1"/>
  <c r="R46" i="1"/>
  <c r="S46" i="1"/>
  <c r="T46" i="1"/>
  <c r="N47" i="1"/>
  <c r="O47" i="1"/>
  <c r="P47" i="1"/>
  <c r="Q47" i="1"/>
  <c r="R47" i="1"/>
  <c r="S47" i="1"/>
  <c r="T47" i="1"/>
  <c r="N48" i="1"/>
  <c r="O48" i="1"/>
  <c r="P48" i="1"/>
  <c r="Q48" i="1"/>
  <c r="R48" i="1"/>
  <c r="S48" i="1"/>
  <c r="T48" i="1"/>
  <c r="N49" i="1"/>
  <c r="O49" i="1"/>
  <c r="P49" i="1"/>
  <c r="Q49" i="1"/>
  <c r="R49" i="1"/>
  <c r="S49" i="1"/>
  <c r="T49" i="1"/>
  <c r="N50" i="1"/>
  <c r="O50" i="1"/>
  <c r="P50" i="1"/>
  <c r="Q50" i="1"/>
  <c r="R50" i="1"/>
  <c r="S50" i="1"/>
  <c r="T50" i="1"/>
  <c r="N51" i="1"/>
  <c r="O51" i="1"/>
  <c r="P51" i="1"/>
  <c r="Q51" i="1"/>
  <c r="R51" i="1"/>
  <c r="S51" i="1"/>
  <c r="T51" i="1"/>
  <c r="N52" i="1"/>
  <c r="O52" i="1"/>
  <c r="P52" i="1"/>
  <c r="Q52" i="1"/>
  <c r="R52" i="1"/>
  <c r="S52" i="1"/>
  <c r="T52" i="1"/>
  <c r="N53" i="1"/>
  <c r="O53" i="1"/>
  <c r="P53" i="1"/>
  <c r="Q53" i="1"/>
  <c r="R53" i="1"/>
  <c r="S53" i="1"/>
  <c r="T53" i="1"/>
  <c r="N54" i="1"/>
  <c r="O54" i="1"/>
  <c r="P54" i="1"/>
  <c r="Q54" i="1"/>
  <c r="R54" i="1"/>
  <c r="S54" i="1"/>
  <c r="T54" i="1"/>
  <c r="N55" i="1"/>
  <c r="O55" i="1"/>
  <c r="P55" i="1"/>
  <c r="Q55" i="1"/>
  <c r="R55" i="1"/>
  <c r="S55" i="1"/>
  <c r="T55" i="1"/>
  <c r="N56" i="1"/>
  <c r="O56" i="1"/>
  <c r="P56" i="1"/>
  <c r="Q56" i="1"/>
  <c r="R56" i="1"/>
  <c r="S56" i="1"/>
  <c r="T56" i="1"/>
  <c r="N57" i="1"/>
  <c r="O57" i="1"/>
  <c r="P57" i="1"/>
  <c r="Q57" i="1"/>
  <c r="R57" i="1"/>
  <c r="S57" i="1"/>
  <c r="T57" i="1"/>
  <c r="N58" i="1"/>
  <c r="O58" i="1"/>
  <c r="P58" i="1"/>
  <c r="Q58" i="1"/>
  <c r="R58" i="1"/>
  <c r="S58" i="1"/>
  <c r="T58" i="1"/>
  <c r="N59" i="1"/>
  <c r="O59" i="1"/>
  <c r="P59" i="1"/>
  <c r="Q59" i="1"/>
  <c r="R59" i="1"/>
  <c r="S59" i="1"/>
  <c r="T59" i="1"/>
  <c r="N60" i="1"/>
  <c r="O60" i="1"/>
  <c r="P60" i="1"/>
  <c r="Q60" i="1"/>
  <c r="R60" i="1"/>
  <c r="S60" i="1"/>
  <c r="T60" i="1"/>
  <c r="N61" i="1"/>
  <c r="O61" i="1"/>
  <c r="P61" i="1"/>
  <c r="Q61" i="1"/>
  <c r="R61" i="1"/>
  <c r="S61" i="1"/>
  <c r="T61" i="1"/>
  <c r="N62" i="1"/>
  <c r="O62" i="1"/>
  <c r="P62" i="1"/>
  <c r="Q62" i="1"/>
  <c r="R62" i="1"/>
  <c r="S62" i="1"/>
  <c r="T62" i="1"/>
  <c r="N63" i="1"/>
  <c r="O63" i="1"/>
  <c r="P63" i="1"/>
  <c r="Q63" i="1"/>
  <c r="R63" i="1"/>
  <c r="S63" i="1"/>
  <c r="T63" i="1"/>
  <c r="N64" i="1"/>
  <c r="O64" i="1"/>
  <c r="P64" i="1"/>
  <c r="Q64" i="1"/>
  <c r="R64" i="1"/>
  <c r="S64" i="1"/>
  <c r="T64" i="1"/>
  <c r="N65" i="1"/>
  <c r="O65" i="1"/>
  <c r="P65" i="1"/>
  <c r="Q65" i="1"/>
  <c r="R65" i="1"/>
  <c r="S65" i="1"/>
  <c r="T65" i="1"/>
  <c r="N66" i="1"/>
  <c r="O66" i="1"/>
  <c r="P66" i="1"/>
  <c r="Q66" i="1"/>
  <c r="R66" i="1"/>
  <c r="S66" i="1"/>
  <c r="T66" i="1"/>
  <c r="N67" i="1"/>
  <c r="O67" i="1"/>
  <c r="P67" i="1"/>
  <c r="Q67" i="1"/>
  <c r="R67" i="1"/>
  <c r="S67" i="1"/>
  <c r="T67" i="1"/>
  <c r="N68" i="1"/>
  <c r="O68" i="1"/>
  <c r="P68" i="1"/>
  <c r="Q68" i="1"/>
  <c r="R68" i="1"/>
  <c r="S68" i="1"/>
  <c r="T68" i="1"/>
  <c r="N69" i="1"/>
  <c r="O69" i="1"/>
  <c r="P69" i="1"/>
  <c r="Q69" i="1"/>
  <c r="R69" i="1"/>
  <c r="S69" i="1"/>
  <c r="T69" i="1"/>
  <c r="N70" i="1"/>
  <c r="O70" i="1"/>
  <c r="P70" i="1"/>
  <c r="Q70" i="1"/>
  <c r="R70" i="1"/>
  <c r="S70" i="1"/>
  <c r="T70" i="1"/>
  <c r="N71" i="1"/>
  <c r="O71" i="1"/>
  <c r="P71" i="1"/>
  <c r="Q71" i="1"/>
  <c r="R71" i="1"/>
  <c r="S71" i="1"/>
  <c r="T71" i="1"/>
  <c r="N72" i="1"/>
  <c r="O72" i="1"/>
  <c r="P72" i="1"/>
  <c r="Q72" i="1"/>
  <c r="R72" i="1"/>
  <c r="S72" i="1"/>
  <c r="T72" i="1"/>
  <c r="N73" i="1"/>
  <c r="O73" i="1"/>
  <c r="P73" i="1"/>
  <c r="Q73" i="1"/>
  <c r="R73" i="1"/>
  <c r="S73" i="1"/>
  <c r="T73" i="1"/>
  <c r="N74" i="1"/>
  <c r="O74" i="1"/>
  <c r="P74" i="1"/>
  <c r="Q74" i="1"/>
  <c r="R74" i="1"/>
  <c r="S74" i="1"/>
  <c r="T74" i="1"/>
  <c r="N75" i="1"/>
  <c r="O75" i="1"/>
  <c r="P75" i="1"/>
  <c r="Q75" i="1"/>
  <c r="R75" i="1"/>
  <c r="S75" i="1"/>
  <c r="T75" i="1"/>
  <c r="N76" i="1"/>
  <c r="O76" i="1"/>
  <c r="P76" i="1"/>
  <c r="Q76" i="1"/>
  <c r="R76" i="1"/>
  <c r="S76" i="1"/>
  <c r="T76" i="1"/>
  <c r="N77" i="1"/>
  <c r="O77" i="1"/>
  <c r="P77" i="1"/>
  <c r="Q77" i="1"/>
  <c r="R77" i="1"/>
  <c r="S77" i="1"/>
  <c r="T77" i="1"/>
  <c r="N78" i="1"/>
  <c r="O78" i="1"/>
  <c r="P78" i="1"/>
  <c r="Q78" i="1"/>
  <c r="R78" i="1"/>
  <c r="S78" i="1"/>
  <c r="T78" i="1"/>
  <c r="N79" i="1"/>
  <c r="O79" i="1"/>
  <c r="P79" i="1"/>
  <c r="Q79" i="1"/>
  <c r="R79" i="1"/>
  <c r="S79" i="1"/>
  <c r="T79" i="1"/>
  <c r="N80" i="1"/>
  <c r="O80" i="1"/>
  <c r="P80" i="1"/>
  <c r="Q80" i="1"/>
  <c r="R80" i="1"/>
  <c r="S80" i="1"/>
  <c r="T80" i="1"/>
  <c r="N81" i="1"/>
  <c r="O81" i="1"/>
  <c r="P81" i="1"/>
  <c r="Q81" i="1"/>
  <c r="R81" i="1"/>
  <c r="S81" i="1"/>
  <c r="T81" i="1"/>
  <c r="N82" i="1"/>
  <c r="O82" i="1"/>
  <c r="P82" i="1"/>
  <c r="Q82" i="1"/>
  <c r="R82" i="1"/>
  <c r="S82" i="1"/>
  <c r="T82" i="1"/>
  <c r="N83" i="1"/>
  <c r="O83" i="1"/>
  <c r="P83" i="1"/>
  <c r="Q83" i="1"/>
  <c r="R83" i="1"/>
  <c r="S83" i="1"/>
  <c r="T83" i="1"/>
  <c r="N84" i="1"/>
  <c r="O84" i="1"/>
  <c r="P84" i="1"/>
  <c r="Q84" i="1"/>
  <c r="R84" i="1"/>
  <c r="S84" i="1"/>
  <c r="T84" i="1"/>
  <c r="N85" i="1"/>
  <c r="O85" i="1"/>
  <c r="P85" i="1"/>
  <c r="Q85" i="1"/>
  <c r="R85" i="1"/>
  <c r="S85" i="1"/>
  <c r="T85" i="1"/>
  <c r="N86" i="1"/>
  <c r="O86" i="1"/>
  <c r="P86" i="1"/>
  <c r="Q86" i="1"/>
  <c r="R86" i="1"/>
  <c r="S86" i="1"/>
  <c r="T86" i="1"/>
  <c r="N87" i="1"/>
  <c r="O87" i="1"/>
  <c r="P87" i="1"/>
  <c r="Q87" i="1"/>
  <c r="R87" i="1"/>
  <c r="S87" i="1"/>
  <c r="T87" i="1"/>
  <c r="N88" i="1"/>
  <c r="O88" i="1"/>
  <c r="P88" i="1"/>
  <c r="Q88" i="1"/>
  <c r="R88" i="1"/>
  <c r="S88" i="1"/>
  <c r="T88" i="1"/>
  <c r="N89" i="1"/>
  <c r="O89" i="1"/>
  <c r="P89" i="1"/>
  <c r="Q89" i="1"/>
  <c r="R89" i="1"/>
  <c r="S89" i="1"/>
  <c r="T89" i="1"/>
  <c r="N90" i="1"/>
  <c r="O90" i="1"/>
  <c r="P90" i="1"/>
  <c r="Q90" i="1"/>
  <c r="R90" i="1"/>
  <c r="S90" i="1"/>
  <c r="T90" i="1"/>
  <c r="N91" i="1"/>
  <c r="O91" i="1"/>
  <c r="P91" i="1"/>
  <c r="Q91" i="1"/>
  <c r="R91" i="1"/>
  <c r="S91" i="1"/>
  <c r="T91" i="1"/>
  <c r="N92" i="1"/>
  <c r="O92" i="1"/>
  <c r="P92" i="1"/>
  <c r="Q92" i="1"/>
  <c r="R92" i="1"/>
  <c r="S92" i="1"/>
  <c r="T92" i="1"/>
  <c r="N93" i="1"/>
  <c r="O93" i="1"/>
  <c r="P93" i="1"/>
  <c r="Q93" i="1"/>
  <c r="R93" i="1"/>
  <c r="S93" i="1"/>
  <c r="T93" i="1"/>
  <c r="N94" i="1"/>
  <c r="O94" i="1"/>
  <c r="P94" i="1"/>
  <c r="Q94" i="1"/>
  <c r="R94" i="1"/>
  <c r="S94" i="1"/>
  <c r="T94" i="1"/>
  <c r="N95" i="1"/>
  <c r="O95" i="1"/>
  <c r="P95" i="1"/>
  <c r="Q95" i="1"/>
  <c r="R95" i="1"/>
  <c r="S95" i="1"/>
  <c r="T95" i="1"/>
  <c r="N96" i="1"/>
  <c r="O96" i="1"/>
  <c r="P96" i="1"/>
  <c r="Q96" i="1"/>
  <c r="R96" i="1"/>
  <c r="S96" i="1"/>
  <c r="T96" i="1"/>
  <c r="N97" i="1"/>
  <c r="O97" i="1"/>
  <c r="P97" i="1"/>
  <c r="Q97" i="1"/>
  <c r="R97" i="1"/>
  <c r="S97" i="1"/>
  <c r="T97" i="1"/>
  <c r="N98" i="1"/>
  <c r="O98" i="1"/>
  <c r="P98" i="1"/>
  <c r="Q98" i="1"/>
  <c r="R98" i="1"/>
  <c r="S98" i="1"/>
  <c r="T98" i="1"/>
  <c r="N99" i="1"/>
  <c r="O99" i="1"/>
  <c r="P99" i="1"/>
  <c r="Q99" i="1"/>
  <c r="R99" i="1"/>
  <c r="S99" i="1"/>
  <c r="T99" i="1"/>
  <c r="N100" i="1"/>
  <c r="O100" i="1"/>
  <c r="P100" i="1"/>
  <c r="Q100" i="1"/>
  <c r="R100" i="1"/>
  <c r="S100" i="1"/>
  <c r="T100" i="1"/>
  <c r="N101" i="1"/>
  <c r="O101" i="1"/>
  <c r="P101" i="1"/>
  <c r="Q101" i="1"/>
  <c r="R101" i="1"/>
  <c r="S101" i="1"/>
  <c r="T101" i="1"/>
  <c r="T7" i="1"/>
  <c r="S7" i="1"/>
  <c r="O7" i="1"/>
  <c r="Q7" i="1"/>
  <c r="R7" i="1"/>
  <c r="N7" i="1"/>
  <c r="V8" i="1" l="1"/>
  <c r="V7" i="1"/>
  <c r="W7" i="1" s="1"/>
  <c r="W10" i="1"/>
  <c r="K10" i="1" s="1"/>
  <c r="W74" i="1"/>
  <c r="K74" i="1" s="1"/>
  <c r="W42" i="1"/>
  <c r="K42" i="1" s="1"/>
  <c r="W58" i="1"/>
  <c r="K58" i="1" s="1"/>
  <c r="W26" i="1"/>
  <c r="K26" i="1" s="1"/>
  <c r="W99" i="1"/>
  <c r="K99" i="1" s="1"/>
  <c r="W67" i="1"/>
  <c r="K67" i="1" s="1"/>
  <c r="W51" i="1"/>
  <c r="K51" i="1" s="1"/>
  <c r="W12" i="1"/>
  <c r="K12" i="1" s="1"/>
  <c r="W69" i="1"/>
  <c r="K69" i="1" s="1"/>
  <c r="W94" i="1"/>
  <c r="K94" i="1" s="1"/>
  <c r="W62" i="1"/>
  <c r="K62" i="1" s="1"/>
  <c r="W39" i="1"/>
  <c r="K39" i="1" s="1"/>
  <c r="W23" i="1"/>
  <c r="K23" i="1" s="1"/>
  <c r="W96" i="1"/>
  <c r="K96" i="1" s="1"/>
  <c r="W80" i="1"/>
  <c r="K80" i="1" s="1"/>
  <c r="W64" i="1"/>
  <c r="K64" i="1" s="1"/>
  <c r="W48" i="1"/>
  <c r="K48" i="1" s="1"/>
  <c r="W32" i="1"/>
  <c r="K32" i="1" s="1"/>
  <c r="W16" i="1"/>
  <c r="K16" i="1" s="1"/>
  <c r="W89" i="1"/>
  <c r="K89" i="1" s="1"/>
  <c r="W73" i="1"/>
  <c r="K73" i="1" s="1"/>
  <c r="W57" i="1"/>
  <c r="K57" i="1" s="1"/>
  <c r="W41" i="1"/>
  <c r="K41" i="1" s="1"/>
  <c r="W25" i="1"/>
  <c r="K25" i="1" s="1"/>
  <c r="W9" i="1"/>
  <c r="K9" i="1" s="1"/>
  <c r="W35" i="1"/>
  <c r="K35" i="1" s="1"/>
  <c r="W76" i="1"/>
  <c r="K76" i="1" s="1"/>
  <c r="W28" i="1"/>
  <c r="K28" i="1" s="1"/>
  <c r="W53" i="1"/>
  <c r="K53" i="1" s="1"/>
  <c r="W21" i="1"/>
  <c r="K21" i="1" s="1"/>
  <c r="W78" i="1"/>
  <c r="K78" i="1" s="1"/>
  <c r="W46" i="1"/>
  <c r="K46" i="1" s="1"/>
  <c r="W87" i="1"/>
  <c r="K87" i="1" s="1"/>
  <c r="W55" i="1"/>
  <c r="K55" i="1" s="1"/>
  <c r="W75" i="1"/>
  <c r="K75" i="1" s="1"/>
  <c r="W68" i="1"/>
  <c r="K68" i="1" s="1"/>
  <c r="W52" i="1"/>
  <c r="K52" i="1" s="1"/>
  <c r="W45" i="1"/>
  <c r="K45" i="1" s="1"/>
  <c r="W29" i="1"/>
  <c r="K29" i="1" s="1"/>
  <c r="W70" i="1"/>
  <c r="K70" i="1" s="1"/>
  <c r="W47" i="1"/>
  <c r="K47" i="1" s="1"/>
  <c r="W31" i="1"/>
  <c r="K31" i="1" s="1"/>
  <c r="W15" i="1"/>
  <c r="K15" i="1" s="1"/>
  <c r="W19" i="1"/>
  <c r="K19" i="1" s="1"/>
  <c r="W92" i="1"/>
  <c r="K92" i="1" s="1"/>
  <c r="W44" i="1"/>
  <c r="K44" i="1" s="1"/>
  <c r="W85" i="1"/>
  <c r="K85" i="1" s="1"/>
  <c r="W14" i="1"/>
  <c r="K14" i="1" s="1"/>
  <c r="W71" i="1"/>
  <c r="K71" i="1" s="1"/>
  <c r="W98" i="1"/>
  <c r="K98" i="1" s="1"/>
  <c r="W82" i="1"/>
  <c r="K82" i="1" s="1"/>
  <c r="W50" i="1"/>
  <c r="K50" i="1" s="1"/>
  <c r="W18" i="1"/>
  <c r="K18" i="1" s="1"/>
  <c r="W59" i="1"/>
  <c r="K59" i="1" s="1"/>
  <c r="W43" i="1"/>
  <c r="K43" i="1" s="1"/>
  <c r="W27" i="1"/>
  <c r="K27" i="1" s="1"/>
  <c r="W11" i="1"/>
  <c r="K11" i="1" s="1"/>
  <c r="W100" i="1"/>
  <c r="K100" i="1" s="1"/>
  <c r="W93" i="1"/>
  <c r="K93" i="1" s="1"/>
  <c r="W77" i="1"/>
  <c r="K77" i="1" s="1"/>
  <c r="W61" i="1"/>
  <c r="K61" i="1" s="1"/>
  <c r="W86" i="1"/>
  <c r="K86" i="1" s="1"/>
  <c r="W54" i="1"/>
  <c r="K54" i="1" s="1"/>
  <c r="W38" i="1"/>
  <c r="K38" i="1" s="1"/>
  <c r="W22" i="1"/>
  <c r="K22" i="1" s="1"/>
  <c r="W72" i="1"/>
  <c r="K72" i="1" s="1"/>
  <c r="W56" i="1"/>
  <c r="K56" i="1" s="1"/>
  <c r="W40" i="1"/>
  <c r="K40" i="1" s="1"/>
  <c r="W24" i="1"/>
  <c r="K24" i="1" s="1"/>
  <c r="W8" i="1"/>
  <c r="K8" i="1" s="1"/>
  <c r="W83" i="1"/>
  <c r="K83" i="1" s="1"/>
  <c r="W60" i="1"/>
  <c r="K60" i="1" s="1"/>
  <c r="W101" i="1"/>
  <c r="K101" i="1" s="1"/>
  <c r="W37" i="1"/>
  <c r="K37" i="1" s="1"/>
  <c r="W30" i="1"/>
  <c r="K30" i="1" s="1"/>
  <c r="W66" i="1"/>
  <c r="K66" i="1" s="1"/>
  <c r="W91" i="1"/>
  <c r="K91" i="1" s="1"/>
  <c r="W84" i="1"/>
  <c r="K84" i="1" s="1"/>
  <c r="W36" i="1"/>
  <c r="K36" i="1" s="1"/>
  <c r="W20" i="1"/>
  <c r="K20" i="1" s="1"/>
  <c r="W13" i="1"/>
  <c r="K13" i="1" s="1"/>
  <c r="W95" i="1"/>
  <c r="K95" i="1" s="1"/>
  <c r="W79" i="1"/>
  <c r="K79" i="1" s="1"/>
  <c r="W63" i="1"/>
  <c r="K63" i="1" s="1"/>
  <c r="W88" i="1"/>
  <c r="K88" i="1" s="1"/>
  <c r="W97" i="1"/>
  <c r="K97" i="1" s="1"/>
  <c r="W81" i="1"/>
  <c r="K81" i="1" s="1"/>
  <c r="W65" i="1"/>
  <c r="K65" i="1" s="1"/>
  <c r="W49" i="1"/>
  <c r="K49" i="1" s="1"/>
  <c r="W33" i="1"/>
  <c r="K33" i="1" s="1"/>
  <c r="W17" i="1"/>
  <c r="K17" i="1" s="1"/>
  <c r="W34" i="1"/>
  <c r="K34" i="1" s="1"/>
  <c r="W90" i="1"/>
  <c r="K90" i="1" s="1"/>
  <c r="E9" i="3" l="1"/>
  <c r="H9" i="3"/>
  <c r="E10" i="3"/>
  <c r="H10" i="3"/>
  <c r="E11" i="3"/>
  <c r="H11" i="3"/>
  <c r="H12" i="3"/>
  <c r="E12" i="3" s="1"/>
  <c r="E13" i="3"/>
  <c r="H13" i="3"/>
  <c r="E14" i="3"/>
  <c r="H14" i="3"/>
  <c r="E15" i="3"/>
  <c r="H15" i="3"/>
  <c r="E16" i="3"/>
  <c r="H16" i="3"/>
  <c r="E17" i="3"/>
  <c r="H17" i="3"/>
  <c r="H18" i="3"/>
  <c r="E18" i="3" s="1"/>
  <c r="E19" i="3"/>
  <c r="H19" i="3"/>
  <c r="E20" i="3"/>
  <c r="H20" i="3"/>
  <c r="E21" i="3"/>
  <c r="H21" i="3"/>
  <c r="E22" i="3"/>
  <c r="H22" i="3"/>
  <c r="E23" i="3"/>
  <c r="H23" i="3"/>
  <c r="E24" i="3"/>
  <c r="H24" i="3"/>
  <c r="E25" i="3"/>
  <c r="H25" i="3"/>
  <c r="E26" i="3"/>
  <c r="H26" i="3"/>
  <c r="E27" i="3"/>
  <c r="H27" i="3"/>
  <c r="E28" i="3"/>
  <c r="H28" i="3"/>
  <c r="H8" i="3"/>
  <c r="E8" i="3" s="1"/>
  <c r="G7" i="5"/>
  <c r="G8" i="5"/>
  <c r="G10" i="5"/>
  <c r="G11" i="5"/>
  <c r="G12" i="5"/>
  <c r="G13" i="5"/>
  <c r="G14" i="5"/>
  <c r="G15" i="5"/>
  <c r="G6" i="5"/>
  <c r="F6" i="6" l="1"/>
  <c r="F7" i="6"/>
  <c r="F9" i="6"/>
  <c r="F8" i="6"/>
  <c r="F10" i="6" l="1"/>
  <c r="K7" i="1" l="1"/>
  <c r="B3" i="6"/>
  <c r="D14" i="4" s="1"/>
  <c r="B3" i="5" l="1"/>
  <c r="D17" i="4" s="1"/>
  <c r="B5" i="3" l="1"/>
  <c r="D15" i="4" s="1"/>
  <c r="B3" i="1"/>
  <c r="D13" i="4" s="1"/>
  <c r="D20" i="4" l="1"/>
  <c r="D21" i="4" s="1"/>
</calcChain>
</file>

<file path=xl/sharedStrings.xml><?xml version="1.0" encoding="utf-8"?>
<sst xmlns="http://schemas.openxmlformats.org/spreadsheetml/2006/main" count="122" uniqueCount="112">
  <si>
    <t>да</t>
  </si>
  <si>
    <t>нет</t>
  </si>
  <si>
    <t>scopus</t>
  </si>
  <si>
    <t>wos</t>
  </si>
  <si>
    <t>Баллы за статью</t>
  </si>
  <si>
    <t>год</t>
  </si>
  <si>
    <t>молодой</t>
  </si>
  <si>
    <t>коэфф молодых</t>
  </si>
  <si>
    <t>Имя файла или ссылка</t>
  </si>
  <si>
    <t>Баллы</t>
  </si>
  <si>
    <t>международный патент</t>
  </si>
  <si>
    <t>свидетельство о регистрации ПО/БД</t>
  </si>
  <si>
    <t>Баллы за статьи</t>
  </si>
  <si>
    <t>Баллы за объекты интеллектуальной собственности</t>
  </si>
  <si>
    <t>Итоговые баллы</t>
  </si>
  <si>
    <t>российский патент на изобретение</t>
  </si>
  <si>
    <t>российский патент на полезную модель</t>
  </si>
  <si>
    <t>Подготовка научных кадров высшей квалификации</t>
  </si>
  <si>
    <t>руководство соискателем/аспирантом/докторантом</t>
  </si>
  <si>
    <t>защита докторской диссертации</t>
  </si>
  <si>
    <t>защита кандидатской диссертации</t>
  </si>
  <si>
    <t>Название диссертации</t>
  </si>
  <si>
    <t>Фамилия и инициалы диссертанта</t>
  </si>
  <si>
    <t>Баллы за подготовку кадров высшей квалификации</t>
  </si>
  <si>
    <t>ВАК</t>
  </si>
  <si>
    <t>ЦКП</t>
  </si>
  <si>
    <t>rsci</t>
  </si>
  <si>
    <t>ринц</t>
  </si>
  <si>
    <t>vak</t>
  </si>
  <si>
    <t>ядро ринц</t>
  </si>
  <si>
    <t>баллы</t>
  </si>
  <si>
    <t>итого</t>
  </si>
  <si>
    <t>коэфф юных</t>
  </si>
  <si>
    <t>юный</t>
  </si>
  <si>
    <t>монографии, учебники</t>
  </si>
  <si>
    <t>ISBN</t>
  </si>
  <si>
    <t>Учебники, учебные пособия, научные монографии</t>
  </si>
  <si>
    <t>Имя файла диплома или приказа о присуждении степени</t>
  </si>
  <si>
    <t>Баллы за монографию</t>
  </si>
  <si>
    <t>Итого</t>
  </si>
  <si>
    <t>Баллы за объект интеллектуальной собственности</t>
  </si>
  <si>
    <t>Баллы за подготовку научных кадров высшей квалификации</t>
  </si>
  <si>
    <t>Баллы за монографии и учебники</t>
  </si>
  <si>
    <t>статья в журнале</t>
  </si>
  <si>
    <t>статья в сборнике трудов конференции</t>
  </si>
  <si>
    <t>научная монография</t>
  </si>
  <si>
    <t>Номер отдела</t>
  </si>
  <si>
    <t>Должность</t>
  </si>
  <si>
    <t>Ученая степень</t>
  </si>
  <si>
    <t>Число авторов - сотрудников ФИЦ ИУ РАН</t>
  </si>
  <si>
    <t>Ядро РИНЦ</t>
  </si>
  <si>
    <t>РИНЦ</t>
  </si>
  <si>
    <t>wosq4</t>
  </si>
  <si>
    <t>wosq3</t>
  </si>
  <si>
    <t>wosq2</t>
  </si>
  <si>
    <t>wosq1</t>
  </si>
  <si>
    <t>Итоговые баллы (без учета коэффициента молодого ученого)</t>
  </si>
  <si>
    <t>Число аффи-лиаций сотруд-ника</t>
  </si>
  <si>
    <t>Статьи в журналах или сборниках трудов конференций</t>
  </si>
  <si>
    <t>Перечень ВАК</t>
  </si>
  <si>
    <t>глава в монографии/сборнике</t>
  </si>
  <si>
    <t>лицензионный договор/договор об отчуждении</t>
  </si>
  <si>
    <t>Ссылка на страницу публикации на сайте издания или на сайте elibrary.ru или имя файла</t>
  </si>
  <si>
    <t>Баллы за заявку на конкурс научных проектов</t>
  </si>
  <si>
    <t>Заявки на конкурсы научных проектов*</t>
  </si>
  <si>
    <t>* Учитываются только те заявки, в которых в качестве организации-исполнителя указан ФИЦ ИУ РАН и которые прошли формальную проверку. Баллы за подготовку заявки начисляются только руководителю заявленного проекта.</t>
  </si>
  <si>
    <t>Текущий статус заявки</t>
  </si>
  <si>
    <t>Прошла формальную проверку</t>
  </si>
  <si>
    <t>Поддержана</t>
  </si>
  <si>
    <t>Краткая информация о конкурсе (название конкурса, организатор конкурса, ссылка на страницу с описанием конкурса на официальном сайте организатора)</t>
  </si>
  <si>
    <t>Баллы за заявки на конкурсы научных проектов</t>
  </si>
  <si>
    <t>Библиографическая ссылка ОБЯЗАТЕЛЬНО в следующем формате:
Фамилия И.О. (автора 1), Фамилия И.О. (автора 2), …, Фамилия И.О. (автора n). Название монографии. - Год издания. - Кол-во страниц.</t>
  </si>
  <si>
    <t>Авторы, название объекта интеллектуальной собственности, номер патента (свидетельства), дата регистрации</t>
  </si>
  <si>
    <t>Финансовая поддержка</t>
  </si>
  <si>
    <t>Кол-во проектов, выполняющихся в ФИЦ ИУ РАН (за исключением госзадания ФИЦ ИУ РАН)</t>
  </si>
  <si>
    <t>Кол-во проектов других организаций</t>
  </si>
  <si>
    <t>учебник/ учебное пособие</t>
  </si>
  <si>
    <t>1-я афф.</t>
  </si>
  <si>
    <t>заявка</t>
  </si>
  <si>
    <t>На рецензии</t>
  </si>
  <si>
    <t>funding</t>
  </si>
  <si>
    <r>
      <t xml:space="preserve">ФИЦ ИУ РАН - единственная или первая аффилиация 
</t>
    </r>
    <r>
      <rPr>
        <i/>
        <sz val="11"/>
        <color theme="1"/>
        <rFont val="Calibri"/>
        <family val="2"/>
        <charset val="204"/>
        <scheme val="minor"/>
      </rPr>
      <t>(да/нет)</t>
    </r>
  </si>
  <si>
    <r>
      <t xml:space="preserve">Индексирование в базах данных научного цитирования 
</t>
    </r>
    <r>
      <rPr>
        <i/>
        <sz val="11"/>
        <color theme="1"/>
        <rFont val="Calibri"/>
        <family val="2"/>
        <charset val="204"/>
        <scheme val="minor"/>
      </rPr>
      <t>(выбрать из списка)</t>
    </r>
  </si>
  <si>
    <r>
      <t xml:space="preserve">Тип публикации 
</t>
    </r>
    <r>
      <rPr>
        <i/>
        <sz val="11"/>
        <color theme="1"/>
        <rFont val="Calibri"/>
        <family val="2"/>
        <charset val="204"/>
        <scheme val="minor"/>
      </rPr>
      <t>(выбрать из списка)</t>
    </r>
  </si>
  <si>
    <r>
      <t xml:space="preserve">DOI публикации 
</t>
    </r>
    <r>
      <rPr>
        <i/>
        <sz val="11"/>
        <color theme="1"/>
        <rFont val="Calibri"/>
        <family val="2"/>
        <charset val="204"/>
        <scheme val="minor"/>
      </rPr>
      <t>(при наличии)</t>
    </r>
  </si>
  <si>
    <r>
      <t xml:space="preserve">Дата защиты 
</t>
    </r>
    <r>
      <rPr>
        <i/>
        <sz val="11"/>
        <color theme="1"/>
        <rFont val="Calibri"/>
        <family val="2"/>
        <charset val="204"/>
        <scheme val="minor"/>
      </rPr>
      <t>(дд.мм.гггг)</t>
    </r>
  </si>
  <si>
    <r>
      <t xml:space="preserve">Тип издания 
</t>
    </r>
    <r>
      <rPr>
        <i/>
        <sz val="11"/>
        <color theme="1"/>
        <rFont val="Calibri"/>
        <family val="2"/>
        <charset val="204"/>
        <scheme val="minor"/>
      </rPr>
      <t>(выбрать из списка)</t>
    </r>
  </si>
  <si>
    <t>Общее число авторов монографии</t>
  </si>
  <si>
    <t>Общее число авторов статьи</t>
  </si>
  <si>
    <r>
      <t xml:space="preserve">Тип объекта
</t>
    </r>
    <r>
      <rPr>
        <i/>
        <sz val="11"/>
        <color theme="1"/>
        <rFont val="Calibri"/>
        <family val="2"/>
        <charset val="204"/>
        <scheme val="minor"/>
      </rPr>
      <t>(выбрать из списка)</t>
    </r>
  </si>
  <si>
    <r>
      <t xml:space="preserve">Вид участия 
</t>
    </r>
    <r>
      <rPr>
        <i/>
        <sz val="11"/>
        <color theme="1"/>
        <rFont val="Calibri"/>
        <family val="2"/>
        <charset val="204"/>
        <scheme val="minor"/>
      </rPr>
      <t>(выбрать из списка)</t>
    </r>
  </si>
  <si>
    <r>
      <t xml:space="preserve">Дата подачи заявки
</t>
    </r>
    <r>
      <rPr>
        <i/>
        <sz val="11"/>
        <color theme="1"/>
        <rFont val="Calibri"/>
        <family val="2"/>
        <charset val="204"/>
        <scheme val="minor"/>
      </rPr>
      <t>(дд.мм.гггг)</t>
    </r>
  </si>
  <si>
    <t>Итоговые баллы по разделу:</t>
  </si>
  <si>
    <r>
      <t xml:space="preserve">Комментарии для Комиссии 
</t>
    </r>
    <r>
      <rPr>
        <i/>
        <sz val="11"/>
        <color theme="1"/>
        <rFont val="Calibri"/>
        <family val="2"/>
        <charset val="204"/>
        <scheme val="minor"/>
      </rPr>
      <t>(при необходимости)</t>
    </r>
  </si>
  <si>
    <r>
      <t xml:space="preserve">Место защиты диссертации
</t>
    </r>
    <r>
      <rPr>
        <i/>
        <sz val="11"/>
        <color theme="1"/>
        <rFont val="Calibri"/>
        <family val="2"/>
        <charset val="204"/>
        <scheme val="minor"/>
      </rPr>
      <t>(номер диссертационного совета и организация, на базе которой он создан)</t>
    </r>
  </si>
  <si>
    <t>q1/убс1/core a*</t>
  </si>
  <si>
    <t>q2/убс2/core a</t>
  </si>
  <si>
    <t>q3/убс3</t>
  </si>
  <si>
    <t>q4/без квартиля/убс4</t>
  </si>
  <si>
    <t>УБС 1/ WoS, Scopus Q1/ CORE A*</t>
  </si>
  <si>
    <t>УБС 2/ WoS, Scopus Q2/ CORE A</t>
  </si>
  <si>
    <t>УБС 3/ WoS, Scopus Q3</t>
  </si>
  <si>
    <t>УБС 4/ WoS, Scopus Q4 или без квартиля</t>
  </si>
  <si>
    <r>
      <t xml:space="preserve">Год рождения </t>
    </r>
    <r>
      <rPr>
        <i/>
        <sz val="11"/>
        <color theme="1"/>
        <rFont val="Calibri"/>
        <family val="2"/>
        <charset val="204"/>
        <scheme val="minor"/>
      </rPr>
      <t>(выбрать из списка)</t>
    </r>
  </si>
  <si>
    <r>
      <t xml:space="preserve">ФИО сотрудника </t>
    </r>
    <r>
      <rPr>
        <i/>
        <sz val="11"/>
        <color theme="1"/>
        <rFont val="Calibri"/>
        <family val="2"/>
        <charset val="204"/>
        <scheme val="minor"/>
      </rPr>
      <t>(полностью)</t>
    </r>
  </si>
  <si>
    <t>Библиографическая ссылка ОБЯЗАТЕЛЬНО в следующем формате:
Фамилия И. О. (автора 1), Фамилия И. О. (автора 2), …, Фамилия И. О. (автора n). Название статьи // Название журнала (сборника трудов конференции), год издания. № тома и/или № выпуска. Номера страниц или Номер статьи и кол-во страниц. DOI.</t>
  </si>
  <si>
    <t>Не поддержана</t>
  </si>
  <si>
    <t>Название (тема) заявки на выполнение проекта</t>
  </si>
  <si>
    <t>Показатели результативности научной деятельности (ПРНД) за 2025 год</t>
  </si>
  <si>
    <t>Объекты интеллектуальной собственности*</t>
  </si>
  <si>
    <t xml:space="preserve">*Правообладателем объекта интеллектуальной собственности должен быть указан ФИЦ ИУ РАН. </t>
  </si>
  <si>
    <t>Учитываются только те объекты интеллектуальной собственности, решение о целесообразности регистрации которых принято Комиссией по работе со служебными результатами интеллектуальной деятельности ФИЦ ИУ РАН.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</si>
</sst>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5" borderId="0" xfId="0" applyFill="1"/>
    <xf numFmtId="0" fontId="0" fillId="5" borderId="0" xfId="0" applyFill="1" applyAlignment="1">
      <alignment wrapText="1"/>
    </xf>
    <xf numFmtId="14" fontId="0" fillId="0" borderId="0" xfId="0" applyNumberFormat="1"/>
    <xf numFmtId="0" fontId="0" fillId="0" borderId="1" xfId="0" applyBorder="1"/>
    <xf numFmtId="0" fontId="3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7" borderId="1" xfId="0" applyFill="1" applyBorder="1"/>
    <xf numFmtId="0" fontId="3" fillId="0" borderId="0" xfId="0" applyFont="1"/>
    <xf numFmtId="49" fontId="0" fillId="0" borderId="0" xfId="0" applyNumberForma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3" borderId="1" xfId="0" applyFont="1" applyFill="1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right" wrapText="1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  <xf numFmtId="0" fontId="1" fillId="6" borderId="1" xfId="0" applyFont="1" applyFill="1" applyBorder="1" applyAlignment="1" applyProtection="1">
      <alignment horizontal="left" vertical="center"/>
      <protection locked="0"/>
    </xf>
    <xf numFmtId="49" fontId="1" fillId="6" borderId="1" xfId="0" applyNumberFormat="1" applyFont="1" applyFill="1" applyBorder="1" applyAlignment="1" applyProtection="1">
      <alignment horizontal="left" vertical="center"/>
      <protection locked="0"/>
    </xf>
    <xf numFmtId="0" fontId="11" fillId="0" borderId="1" xfId="1" applyBorder="1" applyAlignment="1" applyProtection="1">
      <alignment horizontal="center" vertical="center" wrapText="1"/>
      <protection locked="0"/>
    </xf>
    <xf numFmtId="0" fontId="9" fillId="0" borderId="2" xfId="0" applyFont="1" applyBorder="1"/>
    <xf numFmtId="0" fontId="0" fillId="0" borderId="3" xfId="0" applyBorder="1"/>
    <xf numFmtId="0" fontId="0" fillId="0" borderId="2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2"/>
  <sheetViews>
    <sheetView workbookViewId="0">
      <selection activeCell="I13" sqref="I13"/>
    </sheetView>
  </sheetViews>
  <sheetFormatPr defaultRowHeight="15" x14ac:dyDescent="0.25"/>
  <cols>
    <col min="2" max="2" width="33.85546875" customWidth="1"/>
    <col min="3" max="3" width="36" customWidth="1"/>
    <col min="5" max="5" width="11.140625" customWidth="1"/>
  </cols>
  <sheetData>
    <row r="2" spans="2:6" ht="18.75" x14ac:dyDescent="0.3">
      <c r="B2" s="8" t="s">
        <v>108</v>
      </c>
    </row>
    <row r="6" spans="2:6" x14ac:dyDescent="0.25">
      <c r="B6" s="6" t="s">
        <v>104</v>
      </c>
      <c r="C6" s="43"/>
      <c r="D6" s="6"/>
      <c r="E6" s="5"/>
    </row>
    <row r="7" spans="2:6" x14ac:dyDescent="0.25">
      <c r="B7" s="6" t="s">
        <v>46</v>
      </c>
      <c r="C7" s="43"/>
      <c r="D7" s="6"/>
    </row>
    <row r="8" spans="2:6" x14ac:dyDescent="0.25">
      <c r="B8" s="6" t="s">
        <v>103</v>
      </c>
      <c r="C8" s="43"/>
      <c r="D8" s="6"/>
      <c r="E8" s="5"/>
      <c r="F8" s="5"/>
    </row>
    <row r="9" spans="2:6" x14ac:dyDescent="0.25">
      <c r="B9" s="6" t="s">
        <v>47</v>
      </c>
      <c r="C9" s="44"/>
      <c r="D9" s="6"/>
      <c r="E9" s="5"/>
      <c r="F9" s="5"/>
    </row>
    <row r="10" spans="2:6" x14ac:dyDescent="0.25">
      <c r="B10" s="6" t="s">
        <v>48</v>
      </c>
      <c r="C10" s="44"/>
      <c r="D10" s="6"/>
      <c r="E10" s="5"/>
      <c r="F10" s="5"/>
    </row>
    <row r="11" spans="2:6" x14ac:dyDescent="0.25">
      <c r="B11" s="33"/>
      <c r="D11" s="34"/>
    </row>
    <row r="12" spans="2:6" x14ac:dyDescent="0.25">
      <c r="B12" s="33"/>
      <c r="D12" s="34"/>
    </row>
    <row r="13" spans="2:6" x14ac:dyDescent="0.25">
      <c r="B13" s="48" t="s">
        <v>12</v>
      </c>
      <c r="C13" s="47"/>
      <c r="D13" s="6">
        <f>баллы_статьи</f>
        <v>0</v>
      </c>
    </row>
    <row r="14" spans="2:6" x14ac:dyDescent="0.25">
      <c r="B14" s="48" t="s">
        <v>42</v>
      </c>
      <c r="C14" s="47"/>
      <c r="D14" s="6">
        <f>баллы_монографии</f>
        <v>0</v>
      </c>
    </row>
    <row r="15" spans="2:6" x14ac:dyDescent="0.25">
      <c r="B15" s="48" t="s">
        <v>13</v>
      </c>
      <c r="C15" s="47"/>
      <c r="D15" s="6">
        <f>баллы_за_патенты</f>
        <v>0</v>
      </c>
    </row>
    <row r="16" spans="2:6" x14ac:dyDescent="0.25">
      <c r="B16" s="48" t="s">
        <v>70</v>
      </c>
      <c r="C16" s="47"/>
      <c r="D16" s="6">
        <f>баллы_заявки</f>
        <v>0</v>
      </c>
    </row>
    <row r="17" spans="2:4" x14ac:dyDescent="0.25">
      <c r="B17" s="48" t="s">
        <v>23</v>
      </c>
      <c r="C17" s="47"/>
      <c r="D17" s="6">
        <f>баллы_степень</f>
        <v>0</v>
      </c>
    </row>
    <row r="18" spans="2:4" x14ac:dyDescent="0.25">
      <c r="B18" s="33"/>
      <c r="D18" s="34"/>
    </row>
    <row r="19" spans="2:4" x14ac:dyDescent="0.25">
      <c r="B19" s="33"/>
      <c r="D19" s="34"/>
    </row>
    <row r="20" spans="2:4" x14ac:dyDescent="0.25">
      <c r="B20" s="48" t="s">
        <v>56</v>
      </c>
      <c r="C20" s="47"/>
      <c r="D20" s="6">
        <f>SUM(D13:D19)</f>
        <v>0</v>
      </c>
    </row>
    <row r="21" spans="2:4" ht="15.75" x14ac:dyDescent="0.25">
      <c r="B21" s="46" t="s">
        <v>14</v>
      </c>
      <c r="C21" s="47"/>
      <c r="D21" s="32">
        <f>ROUNDUP(IF(год-C8&lt;=юный,коэфф_юных,IF(год-C8&lt;=молодой,коэфф_молодых,1))*D20,0)</f>
        <v>0</v>
      </c>
    </row>
    <row r="25" spans="2:4" x14ac:dyDescent="0.25">
      <c r="B25" s="16"/>
    </row>
    <row r="27" spans="2:4" x14ac:dyDescent="0.25">
      <c r="C27" s="18"/>
    </row>
    <row r="28" spans="2:4" x14ac:dyDescent="0.25">
      <c r="C28" s="19"/>
      <c r="D28" s="17"/>
    </row>
    <row r="29" spans="2:4" x14ac:dyDescent="0.25">
      <c r="C29" s="18"/>
    </row>
    <row r="30" spans="2:4" x14ac:dyDescent="0.25">
      <c r="C30" s="18"/>
    </row>
    <row r="31" spans="2:4" x14ac:dyDescent="0.25">
      <c r="C31" s="18"/>
    </row>
    <row r="32" spans="2:4" x14ac:dyDescent="0.25">
      <c r="B32" s="17"/>
      <c r="C32" s="19"/>
      <c r="D32" s="17"/>
    </row>
  </sheetData>
  <sheetProtection algorithmName="SHA-512" hashValue="GTbf2EtLIF21NF589Cq+l7/JZvHEpsoUR8JjsjKqKO32tcdFC6aIvNlCDTT2l5QCtX9m01kiG0EW7FjtSmYPaQ==" saltValue="H3pTWI8wLSGtHpXI+IX0Tw==" spinCount="100000" sheet="1" objects="1" scenarios="1"/>
  <mergeCells count="7">
    <mergeCell ref="B21:C21"/>
    <mergeCell ref="B13:C13"/>
    <mergeCell ref="B14:C14"/>
    <mergeCell ref="B15:C15"/>
    <mergeCell ref="B17:C17"/>
    <mergeCell ref="B16:C16"/>
    <mergeCell ref="B20:C2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Баллы!$B$54:$B$134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1"/>
  <sheetViews>
    <sheetView zoomScale="105" zoomScaleNormal="105" zoomScaleSheetLayoutView="97" workbookViewId="0">
      <selection activeCell="A11" sqref="A11"/>
    </sheetView>
  </sheetViews>
  <sheetFormatPr defaultRowHeight="15" x14ac:dyDescent="0.25"/>
  <cols>
    <col min="1" max="1" width="71.28515625" style="1" customWidth="1"/>
    <col min="2" max="2" width="9.7109375" style="1" customWidth="1"/>
    <col min="3" max="3" width="9.140625" style="1"/>
    <col min="4" max="4" width="13.7109375" style="1" customWidth="1"/>
    <col min="5" max="5" width="26.140625" style="1" customWidth="1"/>
    <col min="6" max="6" width="12.5703125" style="1" customWidth="1"/>
    <col min="7" max="7" width="16.7109375" style="1" customWidth="1"/>
    <col min="8" max="8" width="21.85546875" style="1" customWidth="1"/>
    <col min="9" max="9" width="22.5703125" style="1" customWidth="1"/>
    <col min="10" max="10" width="22.85546875" style="1" customWidth="1"/>
    <col min="11" max="11" width="9.7109375" style="28" bestFit="1" customWidth="1"/>
    <col min="12" max="12" width="26.5703125" style="1" customWidth="1"/>
    <col min="13" max="13" width="0.140625" hidden="1" customWidth="1"/>
    <col min="14" max="14" width="4" hidden="1" customWidth="1"/>
    <col min="15" max="18" width="6.7109375" hidden="1" customWidth="1"/>
    <col min="19" max="19" width="5.28515625" hidden="1" customWidth="1"/>
    <col min="20" max="20" width="5.5703125" hidden="1" customWidth="1"/>
    <col min="21" max="21" width="7.85546875" hidden="1" customWidth="1"/>
    <col min="22" max="22" width="7" hidden="1" customWidth="1"/>
    <col min="23" max="23" width="6" hidden="1" customWidth="1"/>
  </cols>
  <sheetData>
    <row r="1" spans="1:23" ht="18.75" x14ac:dyDescent="0.3">
      <c r="A1" s="8" t="s">
        <v>58</v>
      </c>
    </row>
    <row r="2" spans="1:23" x14ac:dyDescent="0.25">
      <c r="A2" s="7"/>
    </row>
    <row r="3" spans="1:23" ht="15.75" x14ac:dyDescent="0.25">
      <c r="A3" s="36" t="s">
        <v>92</v>
      </c>
      <c r="B3" s="42">
        <f>SUM(K7:K55)</f>
        <v>0</v>
      </c>
      <c r="G3" s="9"/>
    </row>
    <row r="4" spans="1:23" x14ac:dyDescent="0.25">
      <c r="A4" s="9"/>
      <c r="G4" s="9"/>
    </row>
    <row r="5" spans="1:23" s="27" customFormat="1" x14ac:dyDescent="0.25">
      <c r="A5" s="55" t="s">
        <v>105</v>
      </c>
      <c r="B5" s="49" t="s">
        <v>88</v>
      </c>
      <c r="C5" s="49" t="s">
        <v>57</v>
      </c>
      <c r="D5" s="49" t="s">
        <v>81</v>
      </c>
      <c r="E5" s="53" t="s">
        <v>73</v>
      </c>
      <c r="F5" s="54"/>
      <c r="G5" s="49" t="s">
        <v>84</v>
      </c>
      <c r="H5" s="49" t="s">
        <v>62</v>
      </c>
      <c r="I5" s="49" t="s">
        <v>83</v>
      </c>
      <c r="J5" s="49" t="s">
        <v>82</v>
      </c>
      <c r="K5" s="49" t="s">
        <v>4</v>
      </c>
      <c r="L5" s="49" t="s">
        <v>93</v>
      </c>
      <c r="M5" s="30"/>
    </row>
    <row r="6" spans="1:23" s="27" customFormat="1" ht="60" x14ac:dyDescent="0.25">
      <c r="A6" s="56"/>
      <c r="B6" s="52"/>
      <c r="C6" s="52"/>
      <c r="D6" s="52"/>
      <c r="E6" s="20" t="s">
        <v>74</v>
      </c>
      <c r="F6" s="20" t="s">
        <v>75</v>
      </c>
      <c r="G6" s="52"/>
      <c r="H6" s="52"/>
      <c r="I6" s="52"/>
      <c r="J6" s="52"/>
      <c r="K6" s="50"/>
      <c r="L6" s="51"/>
      <c r="M6" s="30"/>
      <c r="N6" s="31" t="s">
        <v>28</v>
      </c>
      <c r="O6" s="31" t="s">
        <v>55</v>
      </c>
      <c r="P6" s="31" t="s">
        <v>54</v>
      </c>
      <c r="Q6" s="31" t="s">
        <v>53</v>
      </c>
      <c r="R6" s="31" t="s">
        <v>52</v>
      </c>
      <c r="S6" s="30" t="s">
        <v>29</v>
      </c>
      <c r="T6" s="31" t="s">
        <v>27</v>
      </c>
      <c r="U6" s="31" t="s">
        <v>80</v>
      </c>
      <c r="V6" s="31" t="s">
        <v>30</v>
      </c>
      <c r="W6" s="31" t="s">
        <v>31</v>
      </c>
    </row>
    <row r="7" spans="1:23" x14ac:dyDescent="0.25">
      <c r="A7" s="35"/>
      <c r="B7" s="37"/>
      <c r="C7" s="37"/>
      <c r="D7" s="37"/>
      <c r="E7" s="37"/>
      <c r="F7" s="37"/>
      <c r="G7" s="37"/>
      <c r="H7" s="45"/>
      <c r="I7" s="37"/>
      <c r="J7" s="37"/>
      <c r="K7" s="41" t="str">
        <f t="shared" ref="K7" si="0">IF(W7&gt;0,W7,"")</f>
        <v/>
      </c>
      <c r="L7" s="37"/>
      <c r="M7" s="6"/>
      <c r="N7" s="6">
        <f t="shared" ref="N7:N38" si="1">IF(J7=s_vak,vak,0)</f>
        <v>0</v>
      </c>
      <c r="O7" s="6">
        <f t="shared" ref="O7:O38" si="2">IF(J7=s_wosq1,q1_,0)</f>
        <v>0</v>
      </c>
      <c r="P7" s="6">
        <f t="shared" ref="P7:P38" si="3">IF(J7=s_wosq2,q2_,0)</f>
        <v>0</v>
      </c>
      <c r="Q7" s="6">
        <f t="shared" ref="Q7:Q38" si="4">IF(J7=s_wosq3,q3_,0)</f>
        <v>0</v>
      </c>
      <c r="R7" s="6">
        <f t="shared" ref="R7:R38" si="5">IF(J7=s_wosq4,q4_,0)</f>
        <v>0</v>
      </c>
      <c r="S7" s="6">
        <f t="shared" ref="S7:S38" si="6">IF(J7=s_core_rinc,ядро,0)</f>
        <v>0</v>
      </c>
      <c r="T7" s="6">
        <f t="shared" ref="T7:T38" si="7">IF(J7=s_rinc,ринц,0)</f>
        <v>0</v>
      </c>
      <c r="U7" s="6">
        <f t="shared" ref="U7:U38" si="8">1/(1+0.5*E7+F7)</f>
        <v>1</v>
      </c>
      <c r="V7" s="6">
        <f t="shared" ref="V7:V38" si="9">MAX(N7:T7)*IF(D7="да",affil,1)*U7</f>
        <v>0</v>
      </c>
      <c r="W7" s="6">
        <f t="shared" ref="W7:W38" si="10">(V7/MAX(B7,1))/MAX(C7,1)</f>
        <v>0</v>
      </c>
    </row>
    <row r="8" spans="1:23" x14ac:dyDescent="0.25">
      <c r="A8" s="35"/>
      <c r="B8" s="37"/>
      <c r="C8" s="37"/>
      <c r="D8" s="37"/>
      <c r="E8" s="37"/>
      <c r="F8" s="37"/>
      <c r="G8" s="37"/>
      <c r="H8" s="45"/>
      <c r="I8" s="37"/>
      <c r="J8" s="37"/>
      <c r="K8" s="41" t="str">
        <f t="shared" ref="K8:K71" si="11">IF(W8&gt;0,W8,"")</f>
        <v/>
      </c>
      <c r="L8" s="37"/>
      <c r="M8" s="6"/>
      <c r="N8" s="6">
        <f t="shared" si="1"/>
        <v>0</v>
      </c>
      <c r="O8" s="6">
        <f t="shared" si="2"/>
        <v>0</v>
      </c>
      <c r="P8" s="6">
        <f t="shared" si="3"/>
        <v>0</v>
      </c>
      <c r="Q8" s="6">
        <f t="shared" si="4"/>
        <v>0</v>
      </c>
      <c r="R8" s="6">
        <f t="shared" si="5"/>
        <v>0</v>
      </c>
      <c r="S8" s="6">
        <f t="shared" si="6"/>
        <v>0</v>
      </c>
      <c r="T8" s="6">
        <f t="shared" si="7"/>
        <v>0</v>
      </c>
      <c r="U8" s="6">
        <f t="shared" si="8"/>
        <v>1</v>
      </c>
      <c r="V8" s="6">
        <f t="shared" si="9"/>
        <v>0</v>
      </c>
      <c r="W8" s="6">
        <f t="shared" si="10"/>
        <v>0</v>
      </c>
    </row>
    <row r="9" spans="1:23" x14ac:dyDescent="0.25">
      <c r="A9" s="35"/>
      <c r="B9" s="37"/>
      <c r="C9" s="37"/>
      <c r="D9" s="37"/>
      <c r="E9" s="37"/>
      <c r="F9" s="37"/>
      <c r="G9" s="37"/>
      <c r="H9" s="45"/>
      <c r="I9" s="37"/>
      <c r="J9" s="37"/>
      <c r="K9" s="41" t="str">
        <f t="shared" si="11"/>
        <v/>
      </c>
      <c r="L9" s="37"/>
      <c r="M9" s="6"/>
      <c r="N9" s="6">
        <f t="shared" si="1"/>
        <v>0</v>
      </c>
      <c r="O9" s="6">
        <f t="shared" si="2"/>
        <v>0</v>
      </c>
      <c r="P9" s="6">
        <f t="shared" si="3"/>
        <v>0</v>
      </c>
      <c r="Q9" s="6">
        <f t="shared" si="4"/>
        <v>0</v>
      </c>
      <c r="R9" s="6">
        <f t="shared" si="5"/>
        <v>0</v>
      </c>
      <c r="S9" s="6">
        <f t="shared" si="6"/>
        <v>0</v>
      </c>
      <c r="T9" s="6">
        <f t="shared" si="7"/>
        <v>0</v>
      </c>
      <c r="U9" s="6">
        <f t="shared" si="8"/>
        <v>1</v>
      </c>
      <c r="V9" s="6">
        <f t="shared" si="9"/>
        <v>0</v>
      </c>
      <c r="W9" s="6">
        <f t="shared" si="10"/>
        <v>0</v>
      </c>
    </row>
    <row r="10" spans="1:23" x14ac:dyDescent="0.25">
      <c r="A10" s="35"/>
      <c r="B10" s="37"/>
      <c r="C10" s="37"/>
      <c r="D10" s="37"/>
      <c r="E10" s="37"/>
      <c r="F10" s="37"/>
      <c r="G10" s="37"/>
      <c r="H10" s="45"/>
      <c r="I10" s="37"/>
      <c r="J10" s="37"/>
      <c r="K10" s="41" t="str">
        <f t="shared" si="11"/>
        <v/>
      </c>
      <c r="L10" s="37"/>
      <c r="M10" s="6"/>
      <c r="N10" s="6">
        <f t="shared" si="1"/>
        <v>0</v>
      </c>
      <c r="O10" s="6">
        <f t="shared" si="2"/>
        <v>0</v>
      </c>
      <c r="P10" s="6">
        <f t="shared" si="3"/>
        <v>0</v>
      </c>
      <c r="Q10" s="6">
        <f t="shared" si="4"/>
        <v>0</v>
      </c>
      <c r="R10" s="6">
        <f t="shared" si="5"/>
        <v>0</v>
      </c>
      <c r="S10" s="6">
        <f t="shared" si="6"/>
        <v>0</v>
      </c>
      <c r="T10" s="6">
        <f t="shared" si="7"/>
        <v>0</v>
      </c>
      <c r="U10" s="6">
        <f t="shared" si="8"/>
        <v>1</v>
      </c>
      <c r="V10" s="6">
        <f t="shared" si="9"/>
        <v>0</v>
      </c>
      <c r="W10" s="6">
        <f t="shared" si="10"/>
        <v>0</v>
      </c>
    </row>
    <row r="11" spans="1:23" x14ac:dyDescent="0.25">
      <c r="A11" s="35"/>
      <c r="B11" s="37"/>
      <c r="C11" s="37"/>
      <c r="D11" s="37"/>
      <c r="E11" s="37"/>
      <c r="F11" s="37"/>
      <c r="G11" s="37"/>
      <c r="H11" s="45"/>
      <c r="I11" s="37"/>
      <c r="J11" s="37"/>
      <c r="K11" s="41" t="str">
        <f t="shared" si="11"/>
        <v/>
      </c>
      <c r="L11" s="37"/>
      <c r="M11" s="6"/>
      <c r="N11" s="6">
        <f t="shared" si="1"/>
        <v>0</v>
      </c>
      <c r="O11" s="6">
        <f t="shared" si="2"/>
        <v>0</v>
      </c>
      <c r="P11" s="6">
        <f t="shared" si="3"/>
        <v>0</v>
      </c>
      <c r="Q11" s="6">
        <f t="shared" si="4"/>
        <v>0</v>
      </c>
      <c r="R11" s="6">
        <f t="shared" si="5"/>
        <v>0</v>
      </c>
      <c r="S11" s="6">
        <f t="shared" si="6"/>
        <v>0</v>
      </c>
      <c r="T11" s="6">
        <f t="shared" si="7"/>
        <v>0</v>
      </c>
      <c r="U11" s="6">
        <f t="shared" si="8"/>
        <v>1</v>
      </c>
      <c r="V11" s="6">
        <f t="shared" si="9"/>
        <v>0</v>
      </c>
      <c r="W11" s="6">
        <f t="shared" si="10"/>
        <v>0</v>
      </c>
    </row>
    <row r="12" spans="1:23" x14ac:dyDescent="0.25">
      <c r="A12" s="35"/>
      <c r="B12" s="37"/>
      <c r="C12" s="37"/>
      <c r="D12" s="37"/>
      <c r="E12" s="37"/>
      <c r="F12" s="37"/>
      <c r="G12" s="37"/>
      <c r="H12" s="37"/>
      <c r="I12" s="37"/>
      <c r="J12" s="37"/>
      <c r="K12" s="41" t="str">
        <f t="shared" si="11"/>
        <v/>
      </c>
      <c r="L12" s="37"/>
      <c r="M12" s="6"/>
      <c r="N12" s="6">
        <f t="shared" si="1"/>
        <v>0</v>
      </c>
      <c r="O12" s="6">
        <f t="shared" si="2"/>
        <v>0</v>
      </c>
      <c r="P12" s="6">
        <f t="shared" si="3"/>
        <v>0</v>
      </c>
      <c r="Q12" s="6">
        <f t="shared" si="4"/>
        <v>0</v>
      </c>
      <c r="R12" s="6">
        <f t="shared" si="5"/>
        <v>0</v>
      </c>
      <c r="S12" s="6">
        <f t="shared" si="6"/>
        <v>0</v>
      </c>
      <c r="T12" s="6">
        <f t="shared" si="7"/>
        <v>0</v>
      </c>
      <c r="U12" s="6">
        <f t="shared" si="8"/>
        <v>1</v>
      </c>
      <c r="V12" s="6">
        <f t="shared" si="9"/>
        <v>0</v>
      </c>
      <c r="W12" s="6">
        <f t="shared" si="10"/>
        <v>0</v>
      </c>
    </row>
    <row r="13" spans="1:23" x14ac:dyDescent="0.25">
      <c r="A13" s="35"/>
      <c r="B13" s="37"/>
      <c r="C13" s="37"/>
      <c r="D13" s="37"/>
      <c r="E13" s="37"/>
      <c r="F13" s="37"/>
      <c r="G13" s="37"/>
      <c r="H13" s="37"/>
      <c r="I13" s="37"/>
      <c r="J13" s="37"/>
      <c r="K13" s="41" t="str">
        <f t="shared" si="11"/>
        <v/>
      </c>
      <c r="L13" s="37"/>
      <c r="M13" s="6"/>
      <c r="N13" s="6">
        <f t="shared" si="1"/>
        <v>0</v>
      </c>
      <c r="O13" s="6">
        <f t="shared" si="2"/>
        <v>0</v>
      </c>
      <c r="P13" s="6">
        <f t="shared" si="3"/>
        <v>0</v>
      </c>
      <c r="Q13" s="6">
        <f t="shared" si="4"/>
        <v>0</v>
      </c>
      <c r="R13" s="6">
        <f t="shared" si="5"/>
        <v>0</v>
      </c>
      <c r="S13" s="6">
        <f t="shared" si="6"/>
        <v>0</v>
      </c>
      <c r="T13" s="6">
        <f t="shared" si="7"/>
        <v>0</v>
      </c>
      <c r="U13" s="6">
        <f t="shared" si="8"/>
        <v>1</v>
      </c>
      <c r="V13" s="6">
        <f t="shared" si="9"/>
        <v>0</v>
      </c>
      <c r="W13" s="6">
        <f t="shared" si="10"/>
        <v>0</v>
      </c>
    </row>
    <row r="14" spans="1:23" x14ac:dyDescent="0.25">
      <c r="A14" s="35"/>
      <c r="B14" s="37"/>
      <c r="C14" s="37"/>
      <c r="D14" s="37"/>
      <c r="E14" s="37"/>
      <c r="F14" s="37"/>
      <c r="G14" s="37"/>
      <c r="H14" s="37"/>
      <c r="I14" s="37"/>
      <c r="J14" s="37"/>
      <c r="K14" s="41" t="str">
        <f t="shared" si="11"/>
        <v/>
      </c>
      <c r="L14" s="37"/>
      <c r="M14" s="6"/>
      <c r="N14" s="6">
        <f t="shared" si="1"/>
        <v>0</v>
      </c>
      <c r="O14" s="6">
        <f t="shared" si="2"/>
        <v>0</v>
      </c>
      <c r="P14" s="6">
        <f t="shared" si="3"/>
        <v>0</v>
      </c>
      <c r="Q14" s="6">
        <f t="shared" si="4"/>
        <v>0</v>
      </c>
      <c r="R14" s="6">
        <f t="shared" si="5"/>
        <v>0</v>
      </c>
      <c r="S14" s="6">
        <f t="shared" si="6"/>
        <v>0</v>
      </c>
      <c r="T14" s="6">
        <f t="shared" si="7"/>
        <v>0</v>
      </c>
      <c r="U14" s="6">
        <f t="shared" si="8"/>
        <v>1</v>
      </c>
      <c r="V14" s="6">
        <f t="shared" si="9"/>
        <v>0</v>
      </c>
      <c r="W14" s="6">
        <f t="shared" si="10"/>
        <v>0</v>
      </c>
    </row>
    <row r="15" spans="1:23" x14ac:dyDescent="0.25">
      <c r="A15" s="35"/>
      <c r="B15" s="37"/>
      <c r="C15" s="37"/>
      <c r="D15" s="37"/>
      <c r="E15" s="37"/>
      <c r="F15" s="37"/>
      <c r="G15" s="37"/>
      <c r="H15" s="37"/>
      <c r="I15" s="37"/>
      <c r="J15" s="37"/>
      <c r="K15" s="41" t="str">
        <f t="shared" si="11"/>
        <v/>
      </c>
      <c r="L15" s="37"/>
      <c r="M15" s="6"/>
      <c r="N15" s="6">
        <f t="shared" si="1"/>
        <v>0</v>
      </c>
      <c r="O15" s="6">
        <f t="shared" si="2"/>
        <v>0</v>
      </c>
      <c r="P15" s="6">
        <f t="shared" si="3"/>
        <v>0</v>
      </c>
      <c r="Q15" s="6">
        <f t="shared" si="4"/>
        <v>0</v>
      </c>
      <c r="R15" s="6">
        <f t="shared" si="5"/>
        <v>0</v>
      </c>
      <c r="S15" s="6">
        <f t="shared" si="6"/>
        <v>0</v>
      </c>
      <c r="T15" s="6">
        <f t="shared" si="7"/>
        <v>0</v>
      </c>
      <c r="U15" s="6">
        <f t="shared" si="8"/>
        <v>1</v>
      </c>
      <c r="V15" s="6">
        <f t="shared" si="9"/>
        <v>0</v>
      </c>
      <c r="W15" s="6">
        <f t="shared" si="10"/>
        <v>0</v>
      </c>
    </row>
    <row r="16" spans="1:23" x14ac:dyDescent="0.25">
      <c r="A16" s="35"/>
      <c r="B16" s="37"/>
      <c r="C16" s="37"/>
      <c r="D16" s="37"/>
      <c r="E16" s="37"/>
      <c r="F16" s="37"/>
      <c r="G16" s="37"/>
      <c r="H16" s="37"/>
      <c r="I16" s="37"/>
      <c r="J16" s="37"/>
      <c r="K16" s="41" t="str">
        <f t="shared" si="11"/>
        <v/>
      </c>
      <c r="L16" s="37"/>
      <c r="M16" s="6"/>
      <c r="N16" s="6">
        <f t="shared" si="1"/>
        <v>0</v>
      </c>
      <c r="O16" s="6">
        <f t="shared" si="2"/>
        <v>0</v>
      </c>
      <c r="P16" s="6">
        <f t="shared" si="3"/>
        <v>0</v>
      </c>
      <c r="Q16" s="6">
        <f t="shared" si="4"/>
        <v>0</v>
      </c>
      <c r="R16" s="6">
        <f t="shared" si="5"/>
        <v>0</v>
      </c>
      <c r="S16" s="6">
        <f t="shared" si="6"/>
        <v>0</v>
      </c>
      <c r="T16" s="6">
        <f t="shared" si="7"/>
        <v>0</v>
      </c>
      <c r="U16" s="6">
        <f t="shared" si="8"/>
        <v>1</v>
      </c>
      <c r="V16" s="6">
        <f t="shared" si="9"/>
        <v>0</v>
      </c>
      <c r="W16" s="6">
        <f t="shared" si="10"/>
        <v>0</v>
      </c>
    </row>
    <row r="17" spans="1:23" x14ac:dyDescent="0.25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41" t="str">
        <f t="shared" si="11"/>
        <v/>
      </c>
      <c r="L17" s="37"/>
      <c r="M17" s="6"/>
      <c r="N17" s="6">
        <f t="shared" si="1"/>
        <v>0</v>
      </c>
      <c r="O17" s="6">
        <f t="shared" si="2"/>
        <v>0</v>
      </c>
      <c r="P17" s="6">
        <f t="shared" si="3"/>
        <v>0</v>
      </c>
      <c r="Q17" s="6">
        <f t="shared" si="4"/>
        <v>0</v>
      </c>
      <c r="R17" s="6">
        <f t="shared" si="5"/>
        <v>0</v>
      </c>
      <c r="S17" s="6">
        <f t="shared" si="6"/>
        <v>0</v>
      </c>
      <c r="T17" s="6">
        <f t="shared" si="7"/>
        <v>0</v>
      </c>
      <c r="U17" s="6">
        <f t="shared" si="8"/>
        <v>1</v>
      </c>
      <c r="V17" s="6">
        <f t="shared" si="9"/>
        <v>0</v>
      </c>
      <c r="W17" s="6">
        <f t="shared" si="10"/>
        <v>0</v>
      </c>
    </row>
    <row r="18" spans="1:23" x14ac:dyDescent="0.25">
      <c r="A18" s="35"/>
      <c r="B18" s="37"/>
      <c r="C18" s="37"/>
      <c r="D18" s="37"/>
      <c r="E18" s="37"/>
      <c r="F18" s="37"/>
      <c r="G18" s="37"/>
      <c r="H18" s="37"/>
      <c r="I18" s="37"/>
      <c r="J18" s="37"/>
      <c r="K18" s="41" t="str">
        <f t="shared" si="11"/>
        <v/>
      </c>
      <c r="L18" s="37"/>
      <c r="M18" s="6"/>
      <c r="N18" s="6">
        <f t="shared" si="1"/>
        <v>0</v>
      </c>
      <c r="O18" s="6">
        <f t="shared" si="2"/>
        <v>0</v>
      </c>
      <c r="P18" s="6">
        <f t="shared" si="3"/>
        <v>0</v>
      </c>
      <c r="Q18" s="6">
        <f t="shared" si="4"/>
        <v>0</v>
      </c>
      <c r="R18" s="6">
        <f t="shared" si="5"/>
        <v>0</v>
      </c>
      <c r="S18" s="6">
        <f t="shared" si="6"/>
        <v>0</v>
      </c>
      <c r="T18" s="6">
        <f t="shared" si="7"/>
        <v>0</v>
      </c>
      <c r="U18" s="6">
        <f t="shared" si="8"/>
        <v>1</v>
      </c>
      <c r="V18" s="6">
        <f t="shared" si="9"/>
        <v>0</v>
      </c>
      <c r="W18" s="6">
        <f t="shared" si="10"/>
        <v>0</v>
      </c>
    </row>
    <row r="19" spans="1:23" x14ac:dyDescent="0.25">
      <c r="A19" s="35"/>
      <c r="B19" s="37"/>
      <c r="C19" s="37"/>
      <c r="D19" s="37"/>
      <c r="E19" s="37"/>
      <c r="F19" s="37"/>
      <c r="G19" s="37"/>
      <c r="H19" s="37"/>
      <c r="I19" s="37"/>
      <c r="J19" s="37"/>
      <c r="K19" s="41" t="str">
        <f t="shared" si="11"/>
        <v/>
      </c>
      <c r="L19" s="37"/>
      <c r="M19" s="6"/>
      <c r="N19" s="6">
        <f t="shared" si="1"/>
        <v>0</v>
      </c>
      <c r="O19" s="6">
        <f t="shared" si="2"/>
        <v>0</v>
      </c>
      <c r="P19" s="6">
        <f t="shared" si="3"/>
        <v>0</v>
      </c>
      <c r="Q19" s="6">
        <f t="shared" si="4"/>
        <v>0</v>
      </c>
      <c r="R19" s="6">
        <f t="shared" si="5"/>
        <v>0</v>
      </c>
      <c r="S19" s="6">
        <f t="shared" si="6"/>
        <v>0</v>
      </c>
      <c r="T19" s="6">
        <f t="shared" si="7"/>
        <v>0</v>
      </c>
      <c r="U19" s="6">
        <f t="shared" si="8"/>
        <v>1</v>
      </c>
      <c r="V19" s="6">
        <f t="shared" si="9"/>
        <v>0</v>
      </c>
      <c r="W19" s="6">
        <f t="shared" si="10"/>
        <v>0</v>
      </c>
    </row>
    <row r="20" spans="1:23" x14ac:dyDescent="0.25">
      <c r="A20" s="35"/>
      <c r="B20" s="37"/>
      <c r="C20" s="37"/>
      <c r="D20" s="37"/>
      <c r="E20" s="37"/>
      <c r="F20" s="37"/>
      <c r="G20" s="37"/>
      <c r="H20" s="37"/>
      <c r="I20" s="37"/>
      <c r="J20" s="37"/>
      <c r="K20" s="41" t="str">
        <f t="shared" si="11"/>
        <v/>
      </c>
      <c r="L20" s="37"/>
      <c r="M20" s="6"/>
      <c r="N20" s="6">
        <f t="shared" si="1"/>
        <v>0</v>
      </c>
      <c r="O20" s="6">
        <f t="shared" si="2"/>
        <v>0</v>
      </c>
      <c r="P20" s="6">
        <f t="shared" si="3"/>
        <v>0</v>
      </c>
      <c r="Q20" s="6">
        <f t="shared" si="4"/>
        <v>0</v>
      </c>
      <c r="R20" s="6">
        <f t="shared" si="5"/>
        <v>0</v>
      </c>
      <c r="S20" s="6">
        <f t="shared" si="6"/>
        <v>0</v>
      </c>
      <c r="T20" s="6">
        <f t="shared" si="7"/>
        <v>0</v>
      </c>
      <c r="U20" s="6">
        <f t="shared" si="8"/>
        <v>1</v>
      </c>
      <c r="V20" s="6">
        <f t="shared" si="9"/>
        <v>0</v>
      </c>
      <c r="W20" s="6">
        <f t="shared" si="10"/>
        <v>0</v>
      </c>
    </row>
    <row r="21" spans="1:23" x14ac:dyDescent="0.25">
      <c r="A21" s="35"/>
      <c r="B21" s="37"/>
      <c r="C21" s="37"/>
      <c r="D21" s="37"/>
      <c r="E21" s="37"/>
      <c r="F21" s="37"/>
      <c r="G21" s="37"/>
      <c r="H21" s="37"/>
      <c r="I21" s="37"/>
      <c r="J21" s="37"/>
      <c r="K21" s="41" t="str">
        <f t="shared" si="11"/>
        <v/>
      </c>
      <c r="L21" s="37"/>
      <c r="M21" s="6"/>
      <c r="N21" s="6">
        <f t="shared" si="1"/>
        <v>0</v>
      </c>
      <c r="O21" s="6">
        <f t="shared" si="2"/>
        <v>0</v>
      </c>
      <c r="P21" s="6">
        <f t="shared" si="3"/>
        <v>0</v>
      </c>
      <c r="Q21" s="6">
        <f t="shared" si="4"/>
        <v>0</v>
      </c>
      <c r="R21" s="6">
        <f t="shared" si="5"/>
        <v>0</v>
      </c>
      <c r="S21" s="6">
        <f t="shared" si="6"/>
        <v>0</v>
      </c>
      <c r="T21" s="6">
        <f t="shared" si="7"/>
        <v>0</v>
      </c>
      <c r="U21" s="6">
        <f t="shared" si="8"/>
        <v>1</v>
      </c>
      <c r="V21" s="6">
        <f t="shared" si="9"/>
        <v>0</v>
      </c>
      <c r="W21" s="6">
        <f t="shared" si="10"/>
        <v>0</v>
      </c>
    </row>
    <row r="22" spans="1:23" x14ac:dyDescent="0.25">
      <c r="A22" s="35"/>
      <c r="B22" s="37"/>
      <c r="C22" s="37"/>
      <c r="D22" s="37"/>
      <c r="E22" s="37"/>
      <c r="F22" s="37"/>
      <c r="G22" s="37"/>
      <c r="H22" s="37"/>
      <c r="I22" s="37"/>
      <c r="J22" s="37"/>
      <c r="K22" s="41" t="str">
        <f t="shared" si="11"/>
        <v/>
      </c>
      <c r="L22" s="37"/>
      <c r="M22" s="6"/>
      <c r="N22" s="6">
        <f t="shared" si="1"/>
        <v>0</v>
      </c>
      <c r="O22" s="6">
        <f t="shared" si="2"/>
        <v>0</v>
      </c>
      <c r="P22" s="6">
        <f t="shared" si="3"/>
        <v>0</v>
      </c>
      <c r="Q22" s="6">
        <f t="shared" si="4"/>
        <v>0</v>
      </c>
      <c r="R22" s="6">
        <f t="shared" si="5"/>
        <v>0</v>
      </c>
      <c r="S22" s="6">
        <f t="shared" si="6"/>
        <v>0</v>
      </c>
      <c r="T22" s="6">
        <f t="shared" si="7"/>
        <v>0</v>
      </c>
      <c r="U22" s="6">
        <f t="shared" si="8"/>
        <v>1</v>
      </c>
      <c r="V22" s="6">
        <f t="shared" si="9"/>
        <v>0</v>
      </c>
      <c r="W22" s="6">
        <f t="shared" si="10"/>
        <v>0</v>
      </c>
    </row>
    <row r="23" spans="1:23" x14ac:dyDescent="0.25">
      <c r="A23" s="35"/>
      <c r="B23" s="37"/>
      <c r="C23" s="37"/>
      <c r="D23" s="37"/>
      <c r="E23" s="37"/>
      <c r="F23" s="37"/>
      <c r="G23" s="37"/>
      <c r="H23" s="37"/>
      <c r="I23" s="37"/>
      <c r="J23" s="37"/>
      <c r="K23" s="41" t="str">
        <f t="shared" si="11"/>
        <v/>
      </c>
      <c r="L23" s="37"/>
      <c r="M23" s="6"/>
      <c r="N23" s="6">
        <f t="shared" si="1"/>
        <v>0</v>
      </c>
      <c r="O23" s="6">
        <f t="shared" si="2"/>
        <v>0</v>
      </c>
      <c r="P23" s="6">
        <f t="shared" si="3"/>
        <v>0</v>
      </c>
      <c r="Q23" s="6">
        <f t="shared" si="4"/>
        <v>0</v>
      </c>
      <c r="R23" s="6">
        <f t="shared" si="5"/>
        <v>0</v>
      </c>
      <c r="S23" s="6">
        <f t="shared" si="6"/>
        <v>0</v>
      </c>
      <c r="T23" s="6">
        <f t="shared" si="7"/>
        <v>0</v>
      </c>
      <c r="U23" s="6">
        <f t="shared" si="8"/>
        <v>1</v>
      </c>
      <c r="V23" s="6">
        <f t="shared" si="9"/>
        <v>0</v>
      </c>
      <c r="W23" s="6">
        <f t="shared" si="10"/>
        <v>0</v>
      </c>
    </row>
    <row r="24" spans="1:23" x14ac:dyDescent="0.25">
      <c r="A24" s="35"/>
      <c r="B24" s="37"/>
      <c r="C24" s="37"/>
      <c r="D24" s="37"/>
      <c r="E24" s="37"/>
      <c r="F24" s="37"/>
      <c r="G24" s="37"/>
      <c r="H24" s="37"/>
      <c r="I24" s="37"/>
      <c r="J24" s="37"/>
      <c r="K24" s="41" t="str">
        <f t="shared" si="11"/>
        <v/>
      </c>
      <c r="L24" s="37"/>
      <c r="M24" s="6"/>
      <c r="N24" s="6">
        <f t="shared" si="1"/>
        <v>0</v>
      </c>
      <c r="O24" s="6">
        <f t="shared" si="2"/>
        <v>0</v>
      </c>
      <c r="P24" s="6">
        <f t="shared" si="3"/>
        <v>0</v>
      </c>
      <c r="Q24" s="6">
        <f t="shared" si="4"/>
        <v>0</v>
      </c>
      <c r="R24" s="6">
        <f t="shared" si="5"/>
        <v>0</v>
      </c>
      <c r="S24" s="6">
        <f t="shared" si="6"/>
        <v>0</v>
      </c>
      <c r="T24" s="6">
        <f t="shared" si="7"/>
        <v>0</v>
      </c>
      <c r="U24" s="6">
        <f t="shared" si="8"/>
        <v>1</v>
      </c>
      <c r="V24" s="6">
        <f t="shared" si="9"/>
        <v>0</v>
      </c>
      <c r="W24" s="6">
        <f t="shared" si="10"/>
        <v>0</v>
      </c>
    </row>
    <row r="25" spans="1:23" x14ac:dyDescent="0.25">
      <c r="A25" s="35"/>
      <c r="B25" s="37"/>
      <c r="C25" s="37"/>
      <c r="D25" s="37"/>
      <c r="E25" s="37"/>
      <c r="F25" s="37"/>
      <c r="G25" s="37"/>
      <c r="H25" s="37"/>
      <c r="I25" s="37"/>
      <c r="J25" s="37"/>
      <c r="K25" s="41" t="str">
        <f t="shared" si="11"/>
        <v/>
      </c>
      <c r="L25" s="37"/>
      <c r="M25" s="6"/>
      <c r="N25" s="6">
        <f t="shared" si="1"/>
        <v>0</v>
      </c>
      <c r="O25" s="6">
        <f t="shared" si="2"/>
        <v>0</v>
      </c>
      <c r="P25" s="6">
        <f t="shared" si="3"/>
        <v>0</v>
      </c>
      <c r="Q25" s="6">
        <f t="shared" si="4"/>
        <v>0</v>
      </c>
      <c r="R25" s="6">
        <f t="shared" si="5"/>
        <v>0</v>
      </c>
      <c r="S25" s="6">
        <f t="shared" si="6"/>
        <v>0</v>
      </c>
      <c r="T25" s="6">
        <f t="shared" si="7"/>
        <v>0</v>
      </c>
      <c r="U25" s="6">
        <f t="shared" si="8"/>
        <v>1</v>
      </c>
      <c r="V25" s="6">
        <f t="shared" si="9"/>
        <v>0</v>
      </c>
      <c r="W25" s="6">
        <f t="shared" si="10"/>
        <v>0</v>
      </c>
    </row>
    <row r="26" spans="1:23" x14ac:dyDescent="0.25">
      <c r="A26" s="35"/>
      <c r="B26" s="37"/>
      <c r="C26" s="37"/>
      <c r="D26" s="37"/>
      <c r="E26" s="37"/>
      <c r="F26" s="37"/>
      <c r="G26" s="37"/>
      <c r="H26" s="37"/>
      <c r="I26" s="37"/>
      <c r="J26" s="37"/>
      <c r="K26" s="41" t="str">
        <f t="shared" si="11"/>
        <v/>
      </c>
      <c r="L26" s="37"/>
      <c r="M26" s="6"/>
      <c r="N26" s="6">
        <f t="shared" si="1"/>
        <v>0</v>
      </c>
      <c r="O26" s="6">
        <f t="shared" si="2"/>
        <v>0</v>
      </c>
      <c r="P26" s="6">
        <f t="shared" si="3"/>
        <v>0</v>
      </c>
      <c r="Q26" s="6">
        <f t="shared" si="4"/>
        <v>0</v>
      </c>
      <c r="R26" s="6">
        <f t="shared" si="5"/>
        <v>0</v>
      </c>
      <c r="S26" s="6">
        <f t="shared" si="6"/>
        <v>0</v>
      </c>
      <c r="T26" s="6">
        <f t="shared" si="7"/>
        <v>0</v>
      </c>
      <c r="U26" s="6">
        <f t="shared" si="8"/>
        <v>1</v>
      </c>
      <c r="V26" s="6">
        <f t="shared" si="9"/>
        <v>0</v>
      </c>
      <c r="W26" s="6">
        <f t="shared" si="10"/>
        <v>0</v>
      </c>
    </row>
    <row r="27" spans="1:23" x14ac:dyDescent="0.25">
      <c r="A27" s="35"/>
      <c r="B27" s="37"/>
      <c r="C27" s="37"/>
      <c r="D27" s="37"/>
      <c r="E27" s="37"/>
      <c r="F27" s="37"/>
      <c r="G27" s="37"/>
      <c r="H27" s="37"/>
      <c r="I27" s="37"/>
      <c r="J27" s="37"/>
      <c r="K27" s="41" t="str">
        <f t="shared" si="11"/>
        <v/>
      </c>
      <c r="L27" s="37"/>
      <c r="M27" s="6"/>
      <c r="N27" s="6">
        <f t="shared" si="1"/>
        <v>0</v>
      </c>
      <c r="O27" s="6">
        <f t="shared" si="2"/>
        <v>0</v>
      </c>
      <c r="P27" s="6">
        <f t="shared" si="3"/>
        <v>0</v>
      </c>
      <c r="Q27" s="6">
        <f t="shared" si="4"/>
        <v>0</v>
      </c>
      <c r="R27" s="6">
        <f t="shared" si="5"/>
        <v>0</v>
      </c>
      <c r="S27" s="6">
        <f t="shared" si="6"/>
        <v>0</v>
      </c>
      <c r="T27" s="6">
        <f t="shared" si="7"/>
        <v>0</v>
      </c>
      <c r="U27" s="6">
        <f t="shared" si="8"/>
        <v>1</v>
      </c>
      <c r="V27" s="6">
        <f t="shared" si="9"/>
        <v>0</v>
      </c>
      <c r="W27" s="6">
        <f t="shared" si="10"/>
        <v>0</v>
      </c>
    </row>
    <row r="28" spans="1:23" x14ac:dyDescent="0.25">
      <c r="A28" s="35"/>
      <c r="B28" s="37"/>
      <c r="C28" s="37"/>
      <c r="D28" s="37"/>
      <c r="E28" s="37"/>
      <c r="F28" s="37"/>
      <c r="G28" s="37"/>
      <c r="H28" s="37"/>
      <c r="I28" s="37"/>
      <c r="J28" s="37"/>
      <c r="K28" s="41" t="str">
        <f t="shared" si="11"/>
        <v/>
      </c>
      <c r="L28" s="37"/>
      <c r="M28" s="6"/>
      <c r="N28" s="6">
        <f t="shared" si="1"/>
        <v>0</v>
      </c>
      <c r="O28" s="6">
        <f t="shared" si="2"/>
        <v>0</v>
      </c>
      <c r="P28" s="6">
        <f t="shared" si="3"/>
        <v>0</v>
      </c>
      <c r="Q28" s="6">
        <f t="shared" si="4"/>
        <v>0</v>
      </c>
      <c r="R28" s="6">
        <f t="shared" si="5"/>
        <v>0</v>
      </c>
      <c r="S28" s="6">
        <f t="shared" si="6"/>
        <v>0</v>
      </c>
      <c r="T28" s="6">
        <f t="shared" si="7"/>
        <v>0</v>
      </c>
      <c r="U28" s="6">
        <f t="shared" si="8"/>
        <v>1</v>
      </c>
      <c r="V28" s="6">
        <f t="shared" si="9"/>
        <v>0</v>
      </c>
      <c r="W28" s="6">
        <f t="shared" si="10"/>
        <v>0</v>
      </c>
    </row>
    <row r="29" spans="1:23" x14ac:dyDescent="0.25">
      <c r="A29" s="35"/>
      <c r="B29" s="37"/>
      <c r="C29" s="37"/>
      <c r="D29" s="37"/>
      <c r="E29" s="37"/>
      <c r="F29" s="37"/>
      <c r="G29" s="37"/>
      <c r="H29" s="37"/>
      <c r="I29" s="37"/>
      <c r="J29" s="37"/>
      <c r="K29" s="41" t="str">
        <f t="shared" si="11"/>
        <v/>
      </c>
      <c r="L29" s="37"/>
      <c r="M29" s="6"/>
      <c r="N29" s="6">
        <f t="shared" si="1"/>
        <v>0</v>
      </c>
      <c r="O29" s="6">
        <f t="shared" si="2"/>
        <v>0</v>
      </c>
      <c r="P29" s="6">
        <f t="shared" si="3"/>
        <v>0</v>
      </c>
      <c r="Q29" s="6">
        <f t="shared" si="4"/>
        <v>0</v>
      </c>
      <c r="R29" s="6">
        <f t="shared" si="5"/>
        <v>0</v>
      </c>
      <c r="S29" s="6">
        <f t="shared" si="6"/>
        <v>0</v>
      </c>
      <c r="T29" s="6">
        <f t="shared" si="7"/>
        <v>0</v>
      </c>
      <c r="U29" s="6">
        <f t="shared" si="8"/>
        <v>1</v>
      </c>
      <c r="V29" s="6">
        <f t="shared" si="9"/>
        <v>0</v>
      </c>
      <c r="W29" s="6">
        <f t="shared" si="10"/>
        <v>0</v>
      </c>
    </row>
    <row r="30" spans="1:23" x14ac:dyDescent="0.25">
      <c r="A30" s="35"/>
      <c r="B30" s="37"/>
      <c r="C30" s="37"/>
      <c r="D30" s="37"/>
      <c r="E30" s="37"/>
      <c r="F30" s="37"/>
      <c r="G30" s="37"/>
      <c r="H30" s="37"/>
      <c r="I30" s="37"/>
      <c r="J30" s="37"/>
      <c r="K30" s="41" t="str">
        <f t="shared" si="11"/>
        <v/>
      </c>
      <c r="L30" s="37"/>
      <c r="M30" s="6"/>
      <c r="N30" s="6">
        <f t="shared" si="1"/>
        <v>0</v>
      </c>
      <c r="O30" s="6">
        <f t="shared" si="2"/>
        <v>0</v>
      </c>
      <c r="P30" s="6">
        <f t="shared" si="3"/>
        <v>0</v>
      </c>
      <c r="Q30" s="6">
        <f t="shared" si="4"/>
        <v>0</v>
      </c>
      <c r="R30" s="6">
        <f t="shared" si="5"/>
        <v>0</v>
      </c>
      <c r="S30" s="6">
        <f t="shared" si="6"/>
        <v>0</v>
      </c>
      <c r="T30" s="6">
        <f t="shared" si="7"/>
        <v>0</v>
      </c>
      <c r="U30" s="6">
        <f t="shared" si="8"/>
        <v>1</v>
      </c>
      <c r="V30" s="6">
        <f t="shared" si="9"/>
        <v>0</v>
      </c>
      <c r="W30" s="6">
        <f t="shared" si="10"/>
        <v>0</v>
      </c>
    </row>
    <row r="31" spans="1:23" x14ac:dyDescent="0.25">
      <c r="A31" s="35"/>
      <c r="B31" s="37"/>
      <c r="C31" s="37"/>
      <c r="D31" s="37"/>
      <c r="E31" s="37"/>
      <c r="F31" s="37"/>
      <c r="G31" s="37"/>
      <c r="H31" s="37"/>
      <c r="I31" s="37"/>
      <c r="J31" s="37"/>
      <c r="K31" s="41" t="str">
        <f t="shared" si="11"/>
        <v/>
      </c>
      <c r="L31" s="37"/>
      <c r="M31" s="6"/>
      <c r="N31" s="6">
        <f t="shared" si="1"/>
        <v>0</v>
      </c>
      <c r="O31" s="6">
        <f t="shared" si="2"/>
        <v>0</v>
      </c>
      <c r="P31" s="6">
        <f t="shared" si="3"/>
        <v>0</v>
      </c>
      <c r="Q31" s="6">
        <f t="shared" si="4"/>
        <v>0</v>
      </c>
      <c r="R31" s="6">
        <f t="shared" si="5"/>
        <v>0</v>
      </c>
      <c r="S31" s="6">
        <f t="shared" si="6"/>
        <v>0</v>
      </c>
      <c r="T31" s="6">
        <f t="shared" si="7"/>
        <v>0</v>
      </c>
      <c r="U31" s="6">
        <f t="shared" si="8"/>
        <v>1</v>
      </c>
      <c r="V31" s="6">
        <f t="shared" si="9"/>
        <v>0</v>
      </c>
      <c r="W31" s="6">
        <f t="shared" si="10"/>
        <v>0</v>
      </c>
    </row>
    <row r="32" spans="1:23" x14ac:dyDescent="0.25">
      <c r="A32" s="35"/>
      <c r="B32" s="37"/>
      <c r="C32" s="37"/>
      <c r="D32" s="37"/>
      <c r="E32" s="37"/>
      <c r="F32" s="37"/>
      <c r="G32" s="37"/>
      <c r="H32" s="37"/>
      <c r="I32" s="37"/>
      <c r="J32" s="37"/>
      <c r="K32" s="41" t="str">
        <f t="shared" si="11"/>
        <v/>
      </c>
      <c r="L32" s="37"/>
      <c r="M32" s="6"/>
      <c r="N32" s="6">
        <f t="shared" si="1"/>
        <v>0</v>
      </c>
      <c r="O32" s="6">
        <f t="shared" si="2"/>
        <v>0</v>
      </c>
      <c r="P32" s="6">
        <f t="shared" si="3"/>
        <v>0</v>
      </c>
      <c r="Q32" s="6">
        <f t="shared" si="4"/>
        <v>0</v>
      </c>
      <c r="R32" s="6">
        <f t="shared" si="5"/>
        <v>0</v>
      </c>
      <c r="S32" s="6">
        <f t="shared" si="6"/>
        <v>0</v>
      </c>
      <c r="T32" s="6">
        <f t="shared" si="7"/>
        <v>0</v>
      </c>
      <c r="U32" s="6">
        <f t="shared" si="8"/>
        <v>1</v>
      </c>
      <c r="V32" s="6">
        <f t="shared" si="9"/>
        <v>0</v>
      </c>
      <c r="W32" s="6">
        <f t="shared" si="10"/>
        <v>0</v>
      </c>
    </row>
    <row r="33" spans="1:23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41" t="str">
        <f t="shared" si="11"/>
        <v/>
      </c>
      <c r="L33" s="37"/>
      <c r="M33" s="6"/>
      <c r="N33" s="6">
        <f t="shared" si="1"/>
        <v>0</v>
      </c>
      <c r="O33" s="6">
        <f t="shared" si="2"/>
        <v>0</v>
      </c>
      <c r="P33" s="6">
        <f t="shared" si="3"/>
        <v>0</v>
      </c>
      <c r="Q33" s="6">
        <f t="shared" si="4"/>
        <v>0</v>
      </c>
      <c r="R33" s="6">
        <f t="shared" si="5"/>
        <v>0</v>
      </c>
      <c r="S33" s="6">
        <f t="shared" si="6"/>
        <v>0</v>
      </c>
      <c r="T33" s="6">
        <f t="shared" si="7"/>
        <v>0</v>
      </c>
      <c r="U33" s="6">
        <f t="shared" si="8"/>
        <v>1</v>
      </c>
      <c r="V33" s="6">
        <f t="shared" si="9"/>
        <v>0</v>
      </c>
      <c r="W33" s="6">
        <f t="shared" si="10"/>
        <v>0</v>
      </c>
    </row>
    <row r="34" spans="1:23" x14ac:dyDescent="0.25">
      <c r="A34" s="35"/>
      <c r="B34" s="37"/>
      <c r="C34" s="37"/>
      <c r="D34" s="37"/>
      <c r="E34" s="37"/>
      <c r="F34" s="37"/>
      <c r="G34" s="37"/>
      <c r="H34" s="37"/>
      <c r="I34" s="37"/>
      <c r="J34" s="37"/>
      <c r="K34" s="41" t="str">
        <f t="shared" si="11"/>
        <v/>
      </c>
      <c r="L34" s="37"/>
      <c r="M34" s="6"/>
      <c r="N34" s="6">
        <f t="shared" si="1"/>
        <v>0</v>
      </c>
      <c r="O34" s="6">
        <f t="shared" si="2"/>
        <v>0</v>
      </c>
      <c r="P34" s="6">
        <f t="shared" si="3"/>
        <v>0</v>
      </c>
      <c r="Q34" s="6">
        <f t="shared" si="4"/>
        <v>0</v>
      </c>
      <c r="R34" s="6">
        <f t="shared" si="5"/>
        <v>0</v>
      </c>
      <c r="S34" s="6">
        <f t="shared" si="6"/>
        <v>0</v>
      </c>
      <c r="T34" s="6">
        <f t="shared" si="7"/>
        <v>0</v>
      </c>
      <c r="U34" s="6">
        <f t="shared" si="8"/>
        <v>1</v>
      </c>
      <c r="V34" s="6">
        <f t="shared" si="9"/>
        <v>0</v>
      </c>
      <c r="W34" s="6">
        <f t="shared" si="10"/>
        <v>0</v>
      </c>
    </row>
    <row r="35" spans="1:23" x14ac:dyDescent="0.25">
      <c r="A35" s="35"/>
      <c r="B35" s="37"/>
      <c r="C35" s="37"/>
      <c r="D35" s="37"/>
      <c r="E35" s="37"/>
      <c r="F35" s="37"/>
      <c r="G35" s="37"/>
      <c r="H35" s="37"/>
      <c r="I35" s="37"/>
      <c r="J35" s="37"/>
      <c r="K35" s="41" t="str">
        <f t="shared" si="11"/>
        <v/>
      </c>
      <c r="L35" s="37"/>
      <c r="M35" s="6"/>
      <c r="N35" s="6">
        <f t="shared" si="1"/>
        <v>0</v>
      </c>
      <c r="O35" s="6">
        <f t="shared" si="2"/>
        <v>0</v>
      </c>
      <c r="P35" s="6">
        <f t="shared" si="3"/>
        <v>0</v>
      </c>
      <c r="Q35" s="6">
        <f t="shared" si="4"/>
        <v>0</v>
      </c>
      <c r="R35" s="6">
        <f t="shared" si="5"/>
        <v>0</v>
      </c>
      <c r="S35" s="6">
        <f t="shared" si="6"/>
        <v>0</v>
      </c>
      <c r="T35" s="6">
        <f t="shared" si="7"/>
        <v>0</v>
      </c>
      <c r="U35" s="6">
        <f t="shared" si="8"/>
        <v>1</v>
      </c>
      <c r="V35" s="6">
        <f t="shared" si="9"/>
        <v>0</v>
      </c>
      <c r="W35" s="6">
        <f t="shared" si="10"/>
        <v>0</v>
      </c>
    </row>
    <row r="36" spans="1:23" x14ac:dyDescent="0.25">
      <c r="A36" s="35"/>
      <c r="B36" s="37"/>
      <c r="C36" s="37"/>
      <c r="D36" s="37"/>
      <c r="E36" s="37"/>
      <c r="F36" s="37"/>
      <c r="G36" s="37"/>
      <c r="H36" s="37"/>
      <c r="I36" s="37"/>
      <c r="J36" s="37"/>
      <c r="K36" s="41" t="str">
        <f t="shared" si="11"/>
        <v/>
      </c>
      <c r="L36" s="37"/>
      <c r="M36" s="6"/>
      <c r="N36" s="6">
        <f t="shared" si="1"/>
        <v>0</v>
      </c>
      <c r="O36" s="6">
        <f t="shared" si="2"/>
        <v>0</v>
      </c>
      <c r="P36" s="6">
        <f t="shared" si="3"/>
        <v>0</v>
      </c>
      <c r="Q36" s="6">
        <f t="shared" si="4"/>
        <v>0</v>
      </c>
      <c r="R36" s="6">
        <f t="shared" si="5"/>
        <v>0</v>
      </c>
      <c r="S36" s="6">
        <f t="shared" si="6"/>
        <v>0</v>
      </c>
      <c r="T36" s="6">
        <f t="shared" si="7"/>
        <v>0</v>
      </c>
      <c r="U36" s="6">
        <f t="shared" si="8"/>
        <v>1</v>
      </c>
      <c r="V36" s="6">
        <f t="shared" si="9"/>
        <v>0</v>
      </c>
      <c r="W36" s="6">
        <f t="shared" si="10"/>
        <v>0</v>
      </c>
    </row>
    <row r="37" spans="1:23" x14ac:dyDescent="0.25">
      <c r="A37" s="35"/>
      <c r="B37" s="37"/>
      <c r="C37" s="37"/>
      <c r="D37" s="37"/>
      <c r="E37" s="37"/>
      <c r="F37" s="37"/>
      <c r="G37" s="37"/>
      <c r="H37" s="37"/>
      <c r="I37" s="37"/>
      <c r="J37" s="37"/>
      <c r="K37" s="41" t="str">
        <f t="shared" si="11"/>
        <v/>
      </c>
      <c r="L37" s="37"/>
      <c r="M37" s="6"/>
      <c r="N37" s="6">
        <f t="shared" si="1"/>
        <v>0</v>
      </c>
      <c r="O37" s="6">
        <f t="shared" si="2"/>
        <v>0</v>
      </c>
      <c r="P37" s="6">
        <f t="shared" si="3"/>
        <v>0</v>
      </c>
      <c r="Q37" s="6">
        <f t="shared" si="4"/>
        <v>0</v>
      </c>
      <c r="R37" s="6">
        <f t="shared" si="5"/>
        <v>0</v>
      </c>
      <c r="S37" s="6">
        <f t="shared" si="6"/>
        <v>0</v>
      </c>
      <c r="T37" s="6">
        <f t="shared" si="7"/>
        <v>0</v>
      </c>
      <c r="U37" s="6">
        <f t="shared" si="8"/>
        <v>1</v>
      </c>
      <c r="V37" s="6">
        <f t="shared" si="9"/>
        <v>0</v>
      </c>
      <c r="W37" s="6">
        <f t="shared" si="10"/>
        <v>0</v>
      </c>
    </row>
    <row r="38" spans="1:23" x14ac:dyDescent="0.25">
      <c r="A38" s="35"/>
      <c r="B38" s="37"/>
      <c r="C38" s="37"/>
      <c r="D38" s="37"/>
      <c r="E38" s="37"/>
      <c r="F38" s="37"/>
      <c r="G38" s="37"/>
      <c r="H38" s="37"/>
      <c r="I38" s="37"/>
      <c r="J38" s="37"/>
      <c r="K38" s="41" t="str">
        <f t="shared" si="11"/>
        <v/>
      </c>
      <c r="L38" s="37"/>
      <c r="M38" s="6"/>
      <c r="N38" s="6">
        <f t="shared" si="1"/>
        <v>0</v>
      </c>
      <c r="O38" s="6">
        <f t="shared" si="2"/>
        <v>0</v>
      </c>
      <c r="P38" s="6">
        <f t="shared" si="3"/>
        <v>0</v>
      </c>
      <c r="Q38" s="6">
        <f t="shared" si="4"/>
        <v>0</v>
      </c>
      <c r="R38" s="6">
        <f t="shared" si="5"/>
        <v>0</v>
      </c>
      <c r="S38" s="6">
        <f t="shared" si="6"/>
        <v>0</v>
      </c>
      <c r="T38" s="6">
        <f t="shared" si="7"/>
        <v>0</v>
      </c>
      <c r="U38" s="6">
        <f t="shared" si="8"/>
        <v>1</v>
      </c>
      <c r="V38" s="6">
        <f t="shared" si="9"/>
        <v>0</v>
      </c>
      <c r="W38" s="6">
        <f t="shared" si="10"/>
        <v>0</v>
      </c>
    </row>
    <row r="39" spans="1:23" x14ac:dyDescent="0.25">
      <c r="A39" s="35"/>
      <c r="B39" s="37"/>
      <c r="C39" s="37"/>
      <c r="D39" s="37"/>
      <c r="E39" s="37"/>
      <c r="F39" s="37"/>
      <c r="G39" s="37"/>
      <c r="H39" s="37"/>
      <c r="I39" s="37"/>
      <c r="J39" s="37"/>
      <c r="K39" s="41" t="str">
        <f t="shared" si="11"/>
        <v/>
      </c>
      <c r="L39" s="37"/>
      <c r="M39" s="6"/>
      <c r="N39" s="6">
        <f t="shared" ref="N39:N70" si="12">IF(J39=s_vak,vak,0)</f>
        <v>0</v>
      </c>
      <c r="O39" s="6">
        <f t="shared" ref="O39:O70" si="13">IF(J39=s_wosq1,q1_,0)</f>
        <v>0</v>
      </c>
      <c r="P39" s="6">
        <f t="shared" ref="P39:P70" si="14">IF(J39=s_wosq2,q2_,0)</f>
        <v>0</v>
      </c>
      <c r="Q39" s="6">
        <f t="shared" ref="Q39:Q70" si="15">IF(J39=s_wosq3,q3_,0)</f>
        <v>0</v>
      </c>
      <c r="R39" s="6">
        <f t="shared" ref="R39:R70" si="16">IF(J39=s_wosq4,q4_,0)</f>
        <v>0</v>
      </c>
      <c r="S39" s="6">
        <f t="shared" ref="S39:S70" si="17">IF(J39=s_core_rinc,ядро,0)</f>
        <v>0</v>
      </c>
      <c r="T39" s="6">
        <f t="shared" ref="T39:T70" si="18">IF(J39=s_rinc,ринц,0)</f>
        <v>0</v>
      </c>
      <c r="U39" s="6">
        <f t="shared" ref="U39:U71" si="19">1/(1+0.5*E39+F39)</f>
        <v>1</v>
      </c>
      <c r="V39" s="6">
        <f t="shared" ref="V39:V70" si="20">MAX(N39:T39)*IF(D39="да",affil,1)*U39</f>
        <v>0</v>
      </c>
      <c r="W39" s="6">
        <f t="shared" ref="W39:W70" si="21">(V39/MAX(B39,1))/MAX(C39,1)</f>
        <v>0</v>
      </c>
    </row>
    <row r="40" spans="1:23" x14ac:dyDescent="0.25">
      <c r="A40" s="35"/>
      <c r="B40" s="37"/>
      <c r="C40" s="37"/>
      <c r="D40" s="37"/>
      <c r="E40" s="37"/>
      <c r="F40" s="37"/>
      <c r="G40" s="37"/>
      <c r="H40" s="37"/>
      <c r="I40" s="37"/>
      <c r="J40" s="37"/>
      <c r="K40" s="41" t="str">
        <f t="shared" si="11"/>
        <v/>
      </c>
      <c r="L40" s="37"/>
      <c r="M40" s="6"/>
      <c r="N40" s="6">
        <f t="shared" si="12"/>
        <v>0</v>
      </c>
      <c r="O40" s="6">
        <f t="shared" si="13"/>
        <v>0</v>
      </c>
      <c r="P40" s="6">
        <f t="shared" si="14"/>
        <v>0</v>
      </c>
      <c r="Q40" s="6">
        <f t="shared" si="15"/>
        <v>0</v>
      </c>
      <c r="R40" s="6">
        <f t="shared" si="16"/>
        <v>0</v>
      </c>
      <c r="S40" s="6">
        <f t="shared" si="17"/>
        <v>0</v>
      </c>
      <c r="T40" s="6">
        <f t="shared" si="18"/>
        <v>0</v>
      </c>
      <c r="U40" s="6">
        <f t="shared" si="19"/>
        <v>1</v>
      </c>
      <c r="V40" s="6">
        <f t="shared" si="20"/>
        <v>0</v>
      </c>
      <c r="W40" s="6">
        <f t="shared" si="21"/>
        <v>0</v>
      </c>
    </row>
    <row r="41" spans="1:23" x14ac:dyDescent="0.25">
      <c r="A41" s="35"/>
      <c r="B41" s="37"/>
      <c r="C41" s="37"/>
      <c r="D41" s="37"/>
      <c r="E41" s="37"/>
      <c r="F41" s="37"/>
      <c r="G41" s="37"/>
      <c r="H41" s="37"/>
      <c r="I41" s="37"/>
      <c r="J41" s="37"/>
      <c r="K41" s="41" t="str">
        <f t="shared" si="11"/>
        <v/>
      </c>
      <c r="L41" s="37"/>
      <c r="M41" s="6"/>
      <c r="N41" s="6">
        <f t="shared" si="12"/>
        <v>0</v>
      </c>
      <c r="O41" s="6">
        <f t="shared" si="13"/>
        <v>0</v>
      </c>
      <c r="P41" s="6">
        <f t="shared" si="14"/>
        <v>0</v>
      </c>
      <c r="Q41" s="6">
        <f t="shared" si="15"/>
        <v>0</v>
      </c>
      <c r="R41" s="6">
        <f t="shared" si="16"/>
        <v>0</v>
      </c>
      <c r="S41" s="6">
        <f t="shared" si="17"/>
        <v>0</v>
      </c>
      <c r="T41" s="6">
        <f t="shared" si="18"/>
        <v>0</v>
      </c>
      <c r="U41" s="6">
        <f t="shared" si="19"/>
        <v>1</v>
      </c>
      <c r="V41" s="6">
        <f t="shared" si="20"/>
        <v>0</v>
      </c>
      <c r="W41" s="6">
        <f t="shared" si="21"/>
        <v>0</v>
      </c>
    </row>
    <row r="42" spans="1:23" x14ac:dyDescent="0.25">
      <c r="A42" s="35"/>
      <c r="B42" s="37"/>
      <c r="C42" s="37"/>
      <c r="D42" s="37"/>
      <c r="E42" s="37"/>
      <c r="F42" s="37"/>
      <c r="G42" s="37"/>
      <c r="H42" s="37"/>
      <c r="I42" s="37"/>
      <c r="J42" s="37"/>
      <c r="K42" s="41" t="str">
        <f t="shared" si="11"/>
        <v/>
      </c>
      <c r="L42" s="37"/>
      <c r="M42" s="6"/>
      <c r="N42" s="6">
        <f t="shared" si="12"/>
        <v>0</v>
      </c>
      <c r="O42" s="6">
        <f t="shared" si="13"/>
        <v>0</v>
      </c>
      <c r="P42" s="6">
        <f t="shared" si="14"/>
        <v>0</v>
      </c>
      <c r="Q42" s="6">
        <f t="shared" si="15"/>
        <v>0</v>
      </c>
      <c r="R42" s="6">
        <f t="shared" si="16"/>
        <v>0</v>
      </c>
      <c r="S42" s="6">
        <f t="shared" si="17"/>
        <v>0</v>
      </c>
      <c r="T42" s="6">
        <f t="shared" si="18"/>
        <v>0</v>
      </c>
      <c r="U42" s="6">
        <f t="shared" si="19"/>
        <v>1</v>
      </c>
      <c r="V42" s="6">
        <f t="shared" si="20"/>
        <v>0</v>
      </c>
      <c r="W42" s="6">
        <f t="shared" si="21"/>
        <v>0</v>
      </c>
    </row>
    <row r="43" spans="1:23" x14ac:dyDescent="0.25">
      <c r="A43" s="35"/>
      <c r="B43" s="37"/>
      <c r="C43" s="37"/>
      <c r="D43" s="37"/>
      <c r="E43" s="37"/>
      <c r="F43" s="37"/>
      <c r="G43" s="37"/>
      <c r="H43" s="37"/>
      <c r="I43" s="37"/>
      <c r="J43" s="37"/>
      <c r="K43" s="41" t="str">
        <f t="shared" si="11"/>
        <v/>
      </c>
      <c r="L43" s="37"/>
      <c r="M43" s="6"/>
      <c r="N43" s="6">
        <f t="shared" si="12"/>
        <v>0</v>
      </c>
      <c r="O43" s="6">
        <f t="shared" si="13"/>
        <v>0</v>
      </c>
      <c r="P43" s="6">
        <f t="shared" si="14"/>
        <v>0</v>
      </c>
      <c r="Q43" s="6">
        <f t="shared" si="15"/>
        <v>0</v>
      </c>
      <c r="R43" s="6">
        <f t="shared" si="16"/>
        <v>0</v>
      </c>
      <c r="S43" s="6">
        <f t="shared" si="17"/>
        <v>0</v>
      </c>
      <c r="T43" s="6">
        <f t="shared" si="18"/>
        <v>0</v>
      </c>
      <c r="U43" s="6">
        <f t="shared" si="19"/>
        <v>1</v>
      </c>
      <c r="V43" s="6">
        <f t="shared" si="20"/>
        <v>0</v>
      </c>
      <c r="W43" s="6">
        <f t="shared" si="21"/>
        <v>0</v>
      </c>
    </row>
    <row r="44" spans="1:23" x14ac:dyDescent="0.25">
      <c r="A44" s="35"/>
      <c r="B44" s="37"/>
      <c r="C44" s="37"/>
      <c r="D44" s="37"/>
      <c r="E44" s="37"/>
      <c r="F44" s="37"/>
      <c r="G44" s="37"/>
      <c r="H44" s="37"/>
      <c r="I44" s="37"/>
      <c r="J44" s="37"/>
      <c r="K44" s="41" t="str">
        <f t="shared" si="11"/>
        <v/>
      </c>
      <c r="L44" s="37"/>
      <c r="M44" s="6"/>
      <c r="N44" s="6">
        <f t="shared" si="12"/>
        <v>0</v>
      </c>
      <c r="O44" s="6">
        <f t="shared" si="13"/>
        <v>0</v>
      </c>
      <c r="P44" s="6">
        <f t="shared" si="14"/>
        <v>0</v>
      </c>
      <c r="Q44" s="6">
        <f t="shared" si="15"/>
        <v>0</v>
      </c>
      <c r="R44" s="6">
        <f t="shared" si="16"/>
        <v>0</v>
      </c>
      <c r="S44" s="6">
        <f t="shared" si="17"/>
        <v>0</v>
      </c>
      <c r="T44" s="6">
        <f t="shared" si="18"/>
        <v>0</v>
      </c>
      <c r="U44" s="6">
        <f t="shared" si="19"/>
        <v>1</v>
      </c>
      <c r="V44" s="6">
        <f t="shared" si="20"/>
        <v>0</v>
      </c>
      <c r="W44" s="6">
        <f t="shared" si="21"/>
        <v>0</v>
      </c>
    </row>
    <row r="45" spans="1:23" x14ac:dyDescent="0.25">
      <c r="A45" s="35"/>
      <c r="B45" s="37"/>
      <c r="C45" s="37"/>
      <c r="D45" s="37"/>
      <c r="E45" s="37"/>
      <c r="F45" s="37"/>
      <c r="G45" s="37"/>
      <c r="H45" s="37"/>
      <c r="I45" s="37"/>
      <c r="J45" s="37"/>
      <c r="K45" s="41" t="str">
        <f t="shared" si="11"/>
        <v/>
      </c>
      <c r="L45" s="37"/>
      <c r="M45" s="6"/>
      <c r="N45" s="6">
        <f t="shared" si="12"/>
        <v>0</v>
      </c>
      <c r="O45" s="6">
        <f t="shared" si="13"/>
        <v>0</v>
      </c>
      <c r="P45" s="6">
        <f t="shared" si="14"/>
        <v>0</v>
      </c>
      <c r="Q45" s="6">
        <f t="shared" si="15"/>
        <v>0</v>
      </c>
      <c r="R45" s="6">
        <f t="shared" si="16"/>
        <v>0</v>
      </c>
      <c r="S45" s="6">
        <f t="shared" si="17"/>
        <v>0</v>
      </c>
      <c r="T45" s="6">
        <f t="shared" si="18"/>
        <v>0</v>
      </c>
      <c r="U45" s="6">
        <f t="shared" si="19"/>
        <v>1</v>
      </c>
      <c r="V45" s="6">
        <f t="shared" si="20"/>
        <v>0</v>
      </c>
      <c r="W45" s="6">
        <f t="shared" si="21"/>
        <v>0</v>
      </c>
    </row>
    <row r="46" spans="1:23" x14ac:dyDescent="0.25">
      <c r="A46" s="35"/>
      <c r="B46" s="37"/>
      <c r="C46" s="37"/>
      <c r="D46" s="37"/>
      <c r="E46" s="37"/>
      <c r="F46" s="37"/>
      <c r="G46" s="37"/>
      <c r="H46" s="37"/>
      <c r="I46" s="37"/>
      <c r="J46" s="37"/>
      <c r="K46" s="41" t="str">
        <f t="shared" si="11"/>
        <v/>
      </c>
      <c r="L46" s="37"/>
      <c r="M46" s="6"/>
      <c r="N46" s="6">
        <f t="shared" si="12"/>
        <v>0</v>
      </c>
      <c r="O46" s="6">
        <f t="shared" si="13"/>
        <v>0</v>
      </c>
      <c r="P46" s="6">
        <f t="shared" si="14"/>
        <v>0</v>
      </c>
      <c r="Q46" s="6">
        <f t="shared" si="15"/>
        <v>0</v>
      </c>
      <c r="R46" s="6">
        <f t="shared" si="16"/>
        <v>0</v>
      </c>
      <c r="S46" s="6">
        <f t="shared" si="17"/>
        <v>0</v>
      </c>
      <c r="T46" s="6">
        <f t="shared" si="18"/>
        <v>0</v>
      </c>
      <c r="U46" s="6">
        <f t="shared" si="19"/>
        <v>1</v>
      </c>
      <c r="V46" s="6">
        <f t="shared" si="20"/>
        <v>0</v>
      </c>
      <c r="W46" s="6">
        <f t="shared" si="21"/>
        <v>0</v>
      </c>
    </row>
    <row r="47" spans="1:23" x14ac:dyDescent="0.25">
      <c r="A47" s="35"/>
      <c r="B47" s="37"/>
      <c r="C47" s="37"/>
      <c r="D47" s="37"/>
      <c r="E47" s="37"/>
      <c r="F47" s="37"/>
      <c r="G47" s="37"/>
      <c r="H47" s="37"/>
      <c r="I47" s="37"/>
      <c r="J47" s="37"/>
      <c r="K47" s="41" t="str">
        <f t="shared" si="11"/>
        <v/>
      </c>
      <c r="L47" s="37"/>
      <c r="M47" s="6"/>
      <c r="N47" s="6">
        <f t="shared" si="12"/>
        <v>0</v>
      </c>
      <c r="O47" s="6">
        <f t="shared" si="13"/>
        <v>0</v>
      </c>
      <c r="P47" s="6">
        <f t="shared" si="14"/>
        <v>0</v>
      </c>
      <c r="Q47" s="6">
        <f t="shared" si="15"/>
        <v>0</v>
      </c>
      <c r="R47" s="6">
        <f t="shared" si="16"/>
        <v>0</v>
      </c>
      <c r="S47" s="6">
        <f t="shared" si="17"/>
        <v>0</v>
      </c>
      <c r="T47" s="6">
        <f t="shared" si="18"/>
        <v>0</v>
      </c>
      <c r="U47" s="6">
        <f t="shared" si="19"/>
        <v>1</v>
      </c>
      <c r="V47" s="6">
        <f t="shared" si="20"/>
        <v>0</v>
      </c>
      <c r="W47" s="6">
        <f t="shared" si="21"/>
        <v>0</v>
      </c>
    </row>
    <row r="48" spans="1:23" x14ac:dyDescent="0.25">
      <c r="A48" s="35"/>
      <c r="B48" s="37"/>
      <c r="C48" s="37"/>
      <c r="D48" s="37"/>
      <c r="E48" s="37"/>
      <c r="F48" s="37"/>
      <c r="G48" s="37"/>
      <c r="H48" s="37"/>
      <c r="I48" s="37"/>
      <c r="J48" s="37"/>
      <c r="K48" s="41" t="str">
        <f t="shared" si="11"/>
        <v/>
      </c>
      <c r="L48" s="37"/>
      <c r="M48" s="6"/>
      <c r="N48" s="6">
        <f t="shared" si="12"/>
        <v>0</v>
      </c>
      <c r="O48" s="6">
        <f t="shared" si="13"/>
        <v>0</v>
      </c>
      <c r="P48" s="6">
        <f t="shared" si="14"/>
        <v>0</v>
      </c>
      <c r="Q48" s="6">
        <f t="shared" si="15"/>
        <v>0</v>
      </c>
      <c r="R48" s="6">
        <f t="shared" si="16"/>
        <v>0</v>
      </c>
      <c r="S48" s="6">
        <f t="shared" si="17"/>
        <v>0</v>
      </c>
      <c r="T48" s="6">
        <f t="shared" si="18"/>
        <v>0</v>
      </c>
      <c r="U48" s="6">
        <f t="shared" si="19"/>
        <v>1</v>
      </c>
      <c r="V48" s="6">
        <f t="shared" si="20"/>
        <v>0</v>
      </c>
      <c r="W48" s="6">
        <f t="shared" si="21"/>
        <v>0</v>
      </c>
    </row>
    <row r="49" spans="1:23" x14ac:dyDescent="0.25">
      <c r="A49" s="35"/>
      <c r="B49" s="37"/>
      <c r="C49" s="37"/>
      <c r="D49" s="37"/>
      <c r="E49" s="37"/>
      <c r="F49" s="37"/>
      <c r="G49" s="37"/>
      <c r="H49" s="37"/>
      <c r="I49" s="37"/>
      <c r="J49" s="37"/>
      <c r="K49" s="41" t="str">
        <f t="shared" si="11"/>
        <v/>
      </c>
      <c r="L49" s="37"/>
      <c r="M49" s="6"/>
      <c r="N49" s="6">
        <f t="shared" si="12"/>
        <v>0</v>
      </c>
      <c r="O49" s="6">
        <f t="shared" si="13"/>
        <v>0</v>
      </c>
      <c r="P49" s="6">
        <f t="shared" si="14"/>
        <v>0</v>
      </c>
      <c r="Q49" s="6">
        <f t="shared" si="15"/>
        <v>0</v>
      </c>
      <c r="R49" s="6">
        <f t="shared" si="16"/>
        <v>0</v>
      </c>
      <c r="S49" s="6">
        <f t="shared" si="17"/>
        <v>0</v>
      </c>
      <c r="T49" s="6">
        <f t="shared" si="18"/>
        <v>0</v>
      </c>
      <c r="U49" s="6">
        <f t="shared" si="19"/>
        <v>1</v>
      </c>
      <c r="V49" s="6">
        <f t="shared" si="20"/>
        <v>0</v>
      </c>
      <c r="W49" s="6">
        <f t="shared" si="21"/>
        <v>0</v>
      </c>
    </row>
    <row r="50" spans="1:23" x14ac:dyDescent="0.25">
      <c r="A50" s="35"/>
      <c r="B50" s="37"/>
      <c r="C50" s="37"/>
      <c r="D50" s="37"/>
      <c r="E50" s="37"/>
      <c r="F50" s="37"/>
      <c r="G50" s="37"/>
      <c r="H50" s="37"/>
      <c r="I50" s="37"/>
      <c r="J50" s="37"/>
      <c r="K50" s="41" t="str">
        <f t="shared" si="11"/>
        <v/>
      </c>
      <c r="L50" s="37"/>
      <c r="M50" s="6"/>
      <c r="N50" s="6">
        <f t="shared" si="12"/>
        <v>0</v>
      </c>
      <c r="O50" s="6">
        <f t="shared" si="13"/>
        <v>0</v>
      </c>
      <c r="P50" s="6">
        <f t="shared" si="14"/>
        <v>0</v>
      </c>
      <c r="Q50" s="6">
        <f t="shared" si="15"/>
        <v>0</v>
      </c>
      <c r="R50" s="6">
        <f t="shared" si="16"/>
        <v>0</v>
      </c>
      <c r="S50" s="6">
        <f t="shared" si="17"/>
        <v>0</v>
      </c>
      <c r="T50" s="6">
        <f t="shared" si="18"/>
        <v>0</v>
      </c>
      <c r="U50" s="6">
        <f t="shared" si="19"/>
        <v>1</v>
      </c>
      <c r="V50" s="6">
        <f t="shared" si="20"/>
        <v>0</v>
      </c>
      <c r="W50" s="6">
        <f t="shared" si="21"/>
        <v>0</v>
      </c>
    </row>
    <row r="51" spans="1:23" x14ac:dyDescent="0.25">
      <c r="A51" s="35"/>
      <c r="B51" s="37"/>
      <c r="C51" s="37"/>
      <c r="D51" s="37"/>
      <c r="E51" s="37"/>
      <c r="F51" s="37"/>
      <c r="G51" s="37"/>
      <c r="H51" s="37"/>
      <c r="I51" s="37"/>
      <c r="J51" s="37"/>
      <c r="K51" s="41" t="str">
        <f t="shared" si="11"/>
        <v/>
      </c>
      <c r="L51" s="37"/>
      <c r="M51" s="6"/>
      <c r="N51" s="6">
        <f t="shared" si="12"/>
        <v>0</v>
      </c>
      <c r="O51" s="6">
        <f t="shared" si="13"/>
        <v>0</v>
      </c>
      <c r="P51" s="6">
        <f t="shared" si="14"/>
        <v>0</v>
      </c>
      <c r="Q51" s="6">
        <f t="shared" si="15"/>
        <v>0</v>
      </c>
      <c r="R51" s="6">
        <f t="shared" si="16"/>
        <v>0</v>
      </c>
      <c r="S51" s="6">
        <f t="shared" si="17"/>
        <v>0</v>
      </c>
      <c r="T51" s="6">
        <f t="shared" si="18"/>
        <v>0</v>
      </c>
      <c r="U51" s="6">
        <f t="shared" si="19"/>
        <v>1</v>
      </c>
      <c r="V51" s="6">
        <f t="shared" si="20"/>
        <v>0</v>
      </c>
      <c r="W51" s="6">
        <f t="shared" si="21"/>
        <v>0</v>
      </c>
    </row>
    <row r="52" spans="1:23" x14ac:dyDescent="0.25">
      <c r="A52" s="35"/>
      <c r="B52" s="37"/>
      <c r="C52" s="37"/>
      <c r="D52" s="37"/>
      <c r="E52" s="37"/>
      <c r="F52" s="37"/>
      <c r="G52" s="37"/>
      <c r="H52" s="37"/>
      <c r="I52" s="37"/>
      <c r="J52" s="37"/>
      <c r="K52" s="41" t="str">
        <f t="shared" si="11"/>
        <v/>
      </c>
      <c r="L52" s="37"/>
      <c r="M52" s="6"/>
      <c r="N52" s="6">
        <f t="shared" si="12"/>
        <v>0</v>
      </c>
      <c r="O52" s="6">
        <f t="shared" si="13"/>
        <v>0</v>
      </c>
      <c r="P52" s="6">
        <f t="shared" si="14"/>
        <v>0</v>
      </c>
      <c r="Q52" s="6">
        <f t="shared" si="15"/>
        <v>0</v>
      </c>
      <c r="R52" s="6">
        <f t="shared" si="16"/>
        <v>0</v>
      </c>
      <c r="S52" s="6">
        <f t="shared" si="17"/>
        <v>0</v>
      </c>
      <c r="T52" s="6">
        <f t="shared" si="18"/>
        <v>0</v>
      </c>
      <c r="U52" s="6">
        <f t="shared" si="19"/>
        <v>1</v>
      </c>
      <c r="V52" s="6">
        <f t="shared" si="20"/>
        <v>0</v>
      </c>
      <c r="W52" s="6">
        <f t="shared" si="21"/>
        <v>0</v>
      </c>
    </row>
    <row r="53" spans="1:23" x14ac:dyDescent="0.25">
      <c r="A53" s="35"/>
      <c r="B53" s="37"/>
      <c r="C53" s="37"/>
      <c r="D53" s="37"/>
      <c r="E53" s="37"/>
      <c r="F53" s="37"/>
      <c r="G53" s="37"/>
      <c r="H53" s="37"/>
      <c r="I53" s="37"/>
      <c r="J53" s="37"/>
      <c r="K53" s="41" t="str">
        <f t="shared" si="11"/>
        <v/>
      </c>
      <c r="L53" s="37"/>
      <c r="M53" s="6"/>
      <c r="N53" s="6">
        <f t="shared" si="12"/>
        <v>0</v>
      </c>
      <c r="O53" s="6">
        <f t="shared" si="13"/>
        <v>0</v>
      </c>
      <c r="P53" s="6">
        <f t="shared" si="14"/>
        <v>0</v>
      </c>
      <c r="Q53" s="6">
        <f t="shared" si="15"/>
        <v>0</v>
      </c>
      <c r="R53" s="6">
        <f t="shared" si="16"/>
        <v>0</v>
      </c>
      <c r="S53" s="6">
        <f t="shared" si="17"/>
        <v>0</v>
      </c>
      <c r="T53" s="6">
        <f t="shared" si="18"/>
        <v>0</v>
      </c>
      <c r="U53" s="6">
        <f t="shared" si="19"/>
        <v>1</v>
      </c>
      <c r="V53" s="6">
        <f t="shared" si="20"/>
        <v>0</v>
      </c>
      <c r="W53" s="6">
        <f t="shared" si="21"/>
        <v>0</v>
      </c>
    </row>
    <row r="54" spans="1:23" x14ac:dyDescent="0.25">
      <c r="A54" s="35"/>
      <c r="B54" s="37"/>
      <c r="C54" s="37"/>
      <c r="D54" s="37"/>
      <c r="E54" s="37"/>
      <c r="F54" s="37"/>
      <c r="G54" s="37"/>
      <c r="H54" s="37"/>
      <c r="I54" s="37"/>
      <c r="J54" s="37"/>
      <c r="K54" s="41" t="str">
        <f t="shared" si="11"/>
        <v/>
      </c>
      <c r="L54" s="37"/>
      <c r="M54" s="6"/>
      <c r="N54" s="6">
        <f t="shared" si="12"/>
        <v>0</v>
      </c>
      <c r="O54" s="6">
        <f t="shared" si="13"/>
        <v>0</v>
      </c>
      <c r="P54" s="6">
        <f t="shared" si="14"/>
        <v>0</v>
      </c>
      <c r="Q54" s="6">
        <f t="shared" si="15"/>
        <v>0</v>
      </c>
      <c r="R54" s="6">
        <f t="shared" si="16"/>
        <v>0</v>
      </c>
      <c r="S54" s="6">
        <f t="shared" si="17"/>
        <v>0</v>
      </c>
      <c r="T54" s="6">
        <f t="shared" si="18"/>
        <v>0</v>
      </c>
      <c r="U54" s="6">
        <f t="shared" si="19"/>
        <v>1</v>
      </c>
      <c r="V54" s="6">
        <f t="shared" si="20"/>
        <v>0</v>
      </c>
      <c r="W54" s="6">
        <f t="shared" si="21"/>
        <v>0</v>
      </c>
    </row>
    <row r="55" spans="1:23" x14ac:dyDescent="0.25">
      <c r="A55" s="35"/>
      <c r="B55" s="37"/>
      <c r="C55" s="37"/>
      <c r="D55" s="37"/>
      <c r="E55" s="37"/>
      <c r="F55" s="37"/>
      <c r="G55" s="37"/>
      <c r="H55" s="37"/>
      <c r="I55" s="37"/>
      <c r="J55" s="37"/>
      <c r="K55" s="41" t="str">
        <f t="shared" si="11"/>
        <v/>
      </c>
      <c r="L55" s="37"/>
      <c r="M55" s="6"/>
      <c r="N55" s="6">
        <f t="shared" si="12"/>
        <v>0</v>
      </c>
      <c r="O55" s="6">
        <f t="shared" si="13"/>
        <v>0</v>
      </c>
      <c r="P55" s="6">
        <f t="shared" si="14"/>
        <v>0</v>
      </c>
      <c r="Q55" s="6">
        <f t="shared" si="15"/>
        <v>0</v>
      </c>
      <c r="R55" s="6">
        <f t="shared" si="16"/>
        <v>0</v>
      </c>
      <c r="S55" s="6">
        <f t="shared" si="17"/>
        <v>0</v>
      </c>
      <c r="T55" s="6">
        <f t="shared" si="18"/>
        <v>0</v>
      </c>
      <c r="U55" s="6">
        <f t="shared" si="19"/>
        <v>1</v>
      </c>
      <c r="V55" s="6">
        <f t="shared" si="20"/>
        <v>0</v>
      </c>
      <c r="W55" s="6">
        <f t="shared" si="21"/>
        <v>0</v>
      </c>
    </row>
    <row r="56" spans="1:23" x14ac:dyDescent="0.25">
      <c r="A56" s="35"/>
      <c r="B56" s="37"/>
      <c r="C56" s="37"/>
      <c r="D56" s="37"/>
      <c r="E56" s="37"/>
      <c r="F56" s="37"/>
      <c r="G56" s="37"/>
      <c r="H56" s="37"/>
      <c r="I56" s="37"/>
      <c r="J56" s="37"/>
      <c r="K56" s="41" t="str">
        <f t="shared" si="11"/>
        <v/>
      </c>
      <c r="L56" s="37"/>
      <c r="M56" s="6"/>
      <c r="N56" s="6">
        <f t="shared" si="12"/>
        <v>0</v>
      </c>
      <c r="O56" s="6">
        <f t="shared" si="13"/>
        <v>0</v>
      </c>
      <c r="P56" s="6">
        <f t="shared" si="14"/>
        <v>0</v>
      </c>
      <c r="Q56" s="6">
        <f t="shared" si="15"/>
        <v>0</v>
      </c>
      <c r="R56" s="6">
        <f t="shared" si="16"/>
        <v>0</v>
      </c>
      <c r="S56" s="6">
        <f t="shared" si="17"/>
        <v>0</v>
      </c>
      <c r="T56" s="6">
        <f t="shared" si="18"/>
        <v>0</v>
      </c>
      <c r="U56" s="6">
        <f t="shared" si="19"/>
        <v>1</v>
      </c>
      <c r="V56" s="6">
        <f t="shared" si="20"/>
        <v>0</v>
      </c>
      <c r="W56" s="6">
        <f t="shared" si="21"/>
        <v>0</v>
      </c>
    </row>
    <row r="57" spans="1:23" x14ac:dyDescent="0.25">
      <c r="A57" s="35"/>
      <c r="B57" s="37"/>
      <c r="C57" s="37"/>
      <c r="D57" s="37"/>
      <c r="E57" s="37"/>
      <c r="F57" s="37"/>
      <c r="G57" s="37"/>
      <c r="H57" s="37"/>
      <c r="I57" s="37"/>
      <c r="J57" s="37"/>
      <c r="K57" s="41" t="str">
        <f t="shared" si="11"/>
        <v/>
      </c>
      <c r="L57" s="37"/>
      <c r="M57" s="6"/>
      <c r="N57" s="6">
        <f t="shared" si="12"/>
        <v>0</v>
      </c>
      <c r="O57" s="6">
        <f t="shared" si="13"/>
        <v>0</v>
      </c>
      <c r="P57" s="6">
        <f t="shared" si="14"/>
        <v>0</v>
      </c>
      <c r="Q57" s="6">
        <f t="shared" si="15"/>
        <v>0</v>
      </c>
      <c r="R57" s="6">
        <f t="shared" si="16"/>
        <v>0</v>
      </c>
      <c r="S57" s="6">
        <f t="shared" si="17"/>
        <v>0</v>
      </c>
      <c r="T57" s="6">
        <f t="shared" si="18"/>
        <v>0</v>
      </c>
      <c r="U57" s="6">
        <f t="shared" si="19"/>
        <v>1</v>
      </c>
      <c r="V57" s="6">
        <f t="shared" si="20"/>
        <v>0</v>
      </c>
      <c r="W57" s="6">
        <f t="shared" si="21"/>
        <v>0</v>
      </c>
    </row>
    <row r="58" spans="1:23" x14ac:dyDescent="0.25">
      <c r="A58" s="35"/>
      <c r="B58" s="37"/>
      <c r="C58" s="37"/>
      <c r="D58" s="37"/>
      <c r="E58" s="37"/>
      <c r="F58" s="37"/>
      <c r="G58" s="37"/>
      <c r="H58" s="37"/>
      <c r="I58" s="37"/>
      <c r="J58" s="37"/>
      <c r="K58" s="41" t="str">
        <f t="shared" si="11"/>
        <v/>
      </c>
      <c r="L58" s="37"/>
      <c r="M58" s="6"/>
      <c r="N58" s="6">
        <f t="shared" si="12"/>
        <v>0</v>
      </c>
      <c r="O58" s="6">
        <f t="shared" si="13"/>
        <v>0</v>
      </c>
      <c r="P58" s="6">
        <f t="shared" si="14"/>
        <v>0</v>
      </c>
      <c r="Q58" s="6">
        <f t="shared" si="15"/>
        <v>0</v>
      </c>
      <c r="R58" s="6">
        <f t="shared" si="16"/>
        <v>0</v>
      </c>
      <c r="S58" s="6">
        <f t="shared" si="17"/>
        <v>0</v>
      </c>
      <c r="T58" s="6">
        <f t="shared" si="18"/>
        <v>0</v>
      </c>
      <c r="U58" s="6">
        <f t="shared" si="19"/>
        <v>1</v>
      </c>
      <c r="V58" s="6">
        <f t="shared" si="20"/>
        <v>0</v>
      </c>
      <c r="W58" s="6">
        <f t="shared" si="21"/>
        <v>0</v>
      </c>
    </row>
    <row r="59" spans="1:23" x14ac:dyDescent="0.25">
      <c r="A59" s="35"/>
      <c r="B59" s="37"/>
      <c r="C59" s="37"/>
      <c r="D59" s="37"/>
      <c r="E59" s="37"/>
      <c r="F59" s="37"/>
      <c r="G59" s="37"/>
      <c r="H59" s="37"/>
      <c r="I59" s="37"/>
      <c r="J59" s="37"/>
      <c r="K59" s="41" t="str">
        <f t="shared" si="11"/>
        <v/>
      </c>
      <c r="L59" s="37"/>
      <c r="M59" s="6"/>
      <c r="N59" s="6">
        <f t="shared" si="12"/>
        <v>0</v>
      </c>
      <c r="O59" s="6">
        <f t="shared" si="13"/>
        <v>0</v>
      </c>
      <c r="P59" s="6">
        <f t="shared" si="14"/>
        <v>0</v>
      </c>
      <c r="Q59" s="6">
        <f t="shared" si="15"/>
        <v>0</v>
      </c>
      <c r="R59" s="6">
        <f t="shared" si="16"/>
        <v>0</v>
      </c>
      <c r="S59" s="6">
        <f t="shared" si="17"/>
        <v>0</v>
      </c>
      <c r="T59" s="6">
        <f t="shared" si="18"/>
        <v>0</v>
      </c>
      <c r="U59" s="6">
        <f t="shared" si="19"/>
        <v>1</v>
      </c>
      <c r="V59" s="6">
        <f t="shared" si="20"/>
        <v>0</v>
      </c>
      <c r="W59" s="6">
        <f t="shared" si="21"/>
        <v>0</v>
      </c>
    </row>
    <row r="60" spans="1:23" x14ac:dyDescent="0.25">
      <c r="A60" s="35"/>
      <c r="B60" s="37"/>
      <c r="C60" s="37"/>
      <c r="D60" s="37"/>
      <c r="E60" s="37"/>
      <c r="F60" s="37"/>
      <c r="G60" s="37"/>
      <c r="H60" s="37"/>
      <c r="I60" s="37"/>
      <c r="J60" s="37"/>
      <c r="K60" s="41" t="str">
        <f t="shared" si="11"/>
        <v/>
      </c>
      <c r="L60" s="37"/>
      <c r="M60" s="6"/>
      <c r="N60" s="6">
        <f t="shared" si="12"/>
        <v>0</v>
      </c>
      <c r="O60" s="6">
        <f t="shared" si="13"/>
        <v>0</v>
      </c>
      <c r="P60" s="6">
        <f t="shared" si="14"/>
        <v>0</v>
      </c>
      <c r="Q60" s="6">
        <f t="shared" si="15"/>
        <v>0</v>
      </c>
      <c r="R60" s="6">
        <f t="shared" si="16"/>
        <v>0</v>
      </c>
      <c r="S60" s="6">
        <f t="shared" si="17"/>
        <v>0</v>
      </c>
      <c r="T60" s="6">
        <f t="shared" si="18"/>
        <v>0</v>
      </c>
      <c r="U60" s="6">
        <f t="shared" si="19"/>
        <v>1</v>
      </c>
      <c r="V60" s="6">
        <f t="shared" si="20"/>
        <v>0</v>
      </c>
      <c r="W60" s="6">
        <f t="shared" si="21"/>
        <v>0</v>
      </c>
    </row>
    <row r="61" spans="1:23" x14ac:dyDescent="0.25">
      <c r="A61" s="35"/>
      <c r="B61" s="37"/>
      <c r="C61" s="37"/>
      <c r="D61" s="37"/>
      <c r="E61" s="37"/>
      <c r="F61" s="37"/>
      <c r="G61" s="37"/>
      <c r="H61" s="37"/>
      <c r="I61" s="37"/>
      <c r="J61" s="37"/>
      <c r="K61" s="41" t="str">
        <f t="shared" si="11"/>
        <v/>
      </c>
      <c r="L61" s="37"/>
      <c r="M61" s="6"/>
      <c r="N61" s="6">
        <f t="shared" si="12"/>
        <v>0</v>
      </c>
      <c r="O61" s="6">
        <f t="shared" si="13"/>
        <v>0</v>
      </c>
      <c r="P61" s="6">
        <f t="shared" si="14"/>
        <v>0</v>
      </c>
      <c r="Q61" s="6">
        <f t="shared" si="15"/>
        <v>0</v>
      </c>
      <c r="R61" s="6">
        <f t="shared" si="16"/>
        <v>0</v>
      </c>
      <c r="S61" s="6">
        <f t="shared" si="17"/>
        <v>0</v>
      </c>
      <c r="T61" s="6">
        <f t="shared" si="18"/>
        <v>0</v>
      </c>
      <c r="U61" s="6">
        <f t="shared" si="19"/>
        <v>1</v>
      </c>
      <c r="V61" s="6">
        <f t="shared" si="20"/>
        <v>0</v>
      </c>
      <c r="W61" s="6">
        <f t="shared" si="21"/>
        <v>0</v>
      </c>
    </row>
    <row r="62" spans="1:23" x14ac:dyDescent="0.25">
      <c r="A62" s="35"/>
      <c r="B62" s="37"/>
      <c r="C62" s="37"/>
      <c r="D62" s="37"/>
      <c r="E62" s="37"/>
      <c r="F62" s="37"/>
      <c r="G62" s="37"/>
      <c r="H62" s="37"/>
      <c r="I62" s="37"/>
      <c r="J62" s="37"/>
      <c r="K62" s="41" t="str">
        <f t="shared" si="11"/>
        <v/>
      </c>
      <c r="L62" s="37"/>
      <c r="M62" s="6"/>
      <c r="N62" s="6">
        <f t="shared" si="12"/>
        <v>0</v>
      </c>
      <c r="O62" s="6">
        <f t="shared" si="13"/>
        <v>0</v>
      </c>
      <c r="P62" s="6">
        <f t="shared" si="14"/>
        <v>0</v>
      </c>
      <c r="Q62" s="6">
        <f t="shared" si="15"/>
        <v>0</v>
      </c>
      <c r="R62" s="6">
        <f t="shared" si="16"/>
        <v>0</v>
      </c>
      <c r="S62" s="6">
        <f t="shared" si="17"/>
        <v>0</v>
      </c>
      <c r="T62" s="6">
        <f t="shared" si="18"/>
        <v>0</v>
      </c>
      <c r="U62" s="6">
        <f t="shared" si="19"/>
        <v>1</v>
      </c>
      <c r="V62" s="6">
        <f t="shared" si="20"/>
        <v>0</v>
      </c>
      <c r="W62" s="6">
        <f t="shared" si="21"/>
        <v>0</v>
      </c>
    </row>
    <row r="63" spans="1:23" x14ac:dyDescent="0.25">
      <c r="A63" s="35"/>
      <c r="B63" s="37"/>
      <c r="C63" s="37"/>
      <c r="D63" s="37"/>
      <c r="E63" s="37"/>
      <c r="F63" s="37"/>
      <c r="G63" s="37"/>
      <c r="H63" s="37"/>
      <c r="I63" s="37"/>
      <c r="J63" s="37"/>
      <c r="K63" s="41" t="str">
        <f t="shared" si="11"/>
        <v/>
      </c>
      <c r="L63" s="37"/>
      <c r="M63" s="6"/>
      <c r="N63" s="6">
        <f t="shared" si="12"/>
        <v>0</v>
      </c>
      <c r="O63" s="6">
        <f t="shared" si="13"/>
        <v>0</v>
      </c>
      <c r="P63" s="6">
        <f t="shared" si="14"/>
        <v>0</v>
      </c>
      <c r="Q63" s="6">
        <f t="shared" si="15"/>
        <v>0</v>
      </c>
      <c r="R63" s="6">
        <f t="shared" si="16"/>
        <v>0</v>
      </c>
      <c r="S63" s="6">
        <f t="shared" si="17"/>
        <v>0</v>
      </c>
      <c r="T63" s="6">
        <f t="shared" si="18"/>
        <v>0</v>
      </c>
      <c r="U63" s="6">
        <f t="shared" si="19"/>
        <v>1</v>
      </c>
      <c r="V63" s="6">
        <f t="shared" si="20"/>
        <v>0</v>
      </c>
      <c r="W63" s="6">
        <f t="shared" si="21"/>
        <v>0</v>
      </c>
    </row>
    <row r="64" spans="1:23" x14ac:dyDescent="0.25">
      <c r="A64" s="35"/>
      <c r="B64" s="37"/>
      <c r="C64" s="37"/>
      <c r="D64" s="37"/>
      <c r="E64" s="37"/>
      <c r="F64" s="37"/>
      <c r="G64" s="37"/>
      <c r="H64" s="37"/>
      <c r="I64" s="37"/>
      <c r="J64" s="37"/>
      <c r="K64" s="41" t="str">
        <f t="shared" si="11"/>
        <v/>
      </c>
      <c r="L64" s="37"/>
      <c r="M64" s="6"/>
      <c r="N64" s="6">
        <f t="shared" si="12"/>
        <v>0</v>
      </c>
      <c r="O64" s="6">
        <f t="shared" si="13"/>
        <v>0</v>
      </c>
      <c r="P64" s="6">
        <f t="shared" si="14"/>
        <v>0</v>
      </c>
      <c r="Q64" s="6">
        <f t="shared" si="15"/>
        <v>0</v>
      </c>
      <c r="R64" s="6">
        <f t="shared" si="16"/>
        <v>0</v>
      </c>
      <c r="S64" s="6">
        <f t="shared" si="17"/>
        <v>0</v>
      </c>
      <c r="T64" s="6">
        <f t="shared" si="18"/>
        <v>0</v>
      </c>
      <c r="U64" s="6">
        <f t="shared" si="19"/>
        <v>1</v>
      </c>
      <c r="V64" s="6">
        <f t="shared" si="20"/>
        <v>0</v>
      </c>
      <c r="W64" s="6">
        <f t="shared" si="21"/>
        <v>0</v>
      </c>
    </row>
    <row r="65" spans="1:23" x14ac:dyDescent="0.25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41" t="str">
        <f t="shared" si="11"/>
        <v/>
      </c>
      <c r="L65" s="37"/>
      <c r="M65" s="6"/>
      <c r="N65" s="6">
        <f t="shared" si="12"/>
        <v>0</v>
      </c>
      <c r="O65" s="6">
        <f t="shared" si="13"/>
        <v>0</v>
      </c>
      <c r="P65" s="6">
        <f t="shared" si="14"/>
        <v>0</v>
      </c>
      <c r="Q65" s="6">
        <f t="shared" si="15"/>
        <v>0</v>
      </c>
      <c r="R65" s="6">
        <f t="shared" si="16"/>
        <v>0</v>
      </c>
      <c r="S65" s="6">
        <f t="shared" si="17"/>
        <v>0</v>
      </c>
      <c r="T65" s="6">
        <f t="shared" si="18"/>
        <v>0</v>
      </c>
      <c r="U65" s="6">
        <f t="shared" si="19"/>
        <v>1</v>
      </c>
      <c r="V65" s="6">
        <f t="shared" si="20"/>
        <v>0</v>
      </c>
      <c r="W65" s="6">
        <f t="shared" si="21"/>
        <v>0</v>
      </c>
    </row>
    <row r="66" spans="1:23" x14ac:dyDescent="0.25">
      <c r="A66" s="35"/>
      <c r="B66" s="37"/>
      <c r="C66" s="37"/>
      <c r="D66" s="37"/>
      <c r="E66" s="37"/>
      <c r="F66" s="37"/>
      <c r="G66" s="37"/>
      <c r="H66" s="37"/>
      <c r="I66" s="37"/>
      <c r="J66" s="37"/>
      <c r="K66" s="41" t="str">
        <f t="shared" si="11"/>
        <v/>
      </c>
      <c r="L66" s="37"/>
      <c r="M66" s="6"/>
      <c r="N66" s="6">
        <f t="shared" si="12"/>
        <v>0</v>
      </c>
      <c r="O66" s="6">
        <f t="shared" si="13"/>
        <v>0</v>
      </c>
      <c r="P66" s="6">
        <f t="shared" si="14"/>
        <v>0</v>
      </c>
      <c r="Q66" s="6">
        <f t="shared" si="15"/>
        <v>0</v>
      </c>
      <c r="R66" s="6">
        <f t="shared" si="16"/>
        <v>0</v>
      </c>
      <c r="S66" s="6">
        <f t="shared" si="17"/>
        <v>0</v>
      </c>
      <c r="T66" s="6">
        <f t="shared" si="18"/>
        <v>0</v>
      </c>
      <c r="U66" s="6">
        <f t="shared" si="19"/>
        <v>1</v>
      </c>
      <c r="V66" s="6">
        <f t="shared" si="20"/>
        <v>0</v>
      </c>
      <c r="W66" s="6">
        <f t="shared" si="21"/>
        <v>0</v>
      </c>
    </row>
    <row r="67" spans="1:23" x14ac:dyDescent="0.25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41" t="str">
        <f t="shared" si="11"/>
        <v/>
      </c>
      <c r="L67" s="37"/>
      <c r="M67" s="6"/>
      <c r="N67" s="6">
        <f t="shared" si="12"/>
        <v>0</v>
      </c>
      <c r="O67" s="6">
        <f t="shared" si="13"/>
        <v>0</v>
      </c>
      <c r="P67" s="6">
        <f t="shared" si="14"/>
        <v>0</v>
      </c>
      <c r="Q67" s="6">
        <f t="shared" si="15"/>
        <v>0</v>
      </c>
      <c r="R67" s="6">
        <f t="shared" si="16"/>
        <v>0</v>
      </c>
      <c r="S67" s="6">
        <f t="shared" si="17"/>
        <v>0</v>
      </c>
      <c r="T67" s="6">
        <f t="shared" si="18"/>
        <v>0</v>
      </c>
      <c r="U67" s="6">
        <f t="shared" si="19"/>
        <v>1</v>
      </c>
      <c r="V67" s="6">
        <f t="shared" si="20"/>
        <v>0</v>
      </c>
      <c r="W67" s="6">
        <f t="shared" si="21"/>
        <v>0</v>
      </c>
    </row>
    <row r="68" spans="1:23" x14ac:dyDescent="0.25">
      <c r="A68" s="35"/>
      <c r="B68" s="37"/>
      <c r="C68" s="37"/>
      <c r="D68" s="37"/>
      <c r="E68" s="37"/>
      <c r="F68" s="37"/>
      <c r="G68" s="37"/>
      <c r="H68" s="37"/>
      <c r="I68" s="37"/>
      <c r="J68" s="37"/>
      <c r="K68" s="41" t="str">
        <f t="shared" si="11"/>
        <v/>
      </c>
      <c r="L68" s="37"/>
      <c r="M68" s="6"/>
      <c r="N68" s="6">
        <f t="shared" si="12"/>
        <v>0</v>
      </c>
      <c r="O68" s="6">
        <f t="shared" si="13"/>
        <v>0</v>
      </c>
      <c r="P68" s="6">
        <f t="shared" si="14"/>
        <v>0</v>
      </c>
      <c r="Q68" s="6">
        <f t="shared" si="15"/>
        <v>0</v>
      </c>
      <c r="R68" s="6">
        <f t="shared" si="16"/>
        <v>0</v>
      </c>
      <c r="S68" s="6">
        <f t="shared" si="17"/>
        <v>0</v>
      </c>
      <c r="T68" s="6">
        <f t="shared" si="18"/>
        <v>0</v>
      </c>
      <c r="U68" s="6">
        <f t="shared" si="19"/>
        <v>1</v>
      </c>
      <c r="V68" s="6">
        <f t="shared" si="20"/>
        <v>0</v>
      </c>
      <c r="W68" s="6">
        <f t="shared" si="21"/>
        <v>0</v>
      </c>
    </row>
    <row r="69" spans="1:23" x14ac:dyDescent="0.25">
      <c r="A69" s="35"/>
      <c r="B69" s="37"/>
      <c r="C69" s="37"/>
      <c r="D69" s="37"/>
      <c r="E69" s="37"/>
      <c r="F69" s="37"/>
      <c r="G69" s="37"/>
      <c r="H69" s="37"/>
      <c r="I69" s="37"/>
      <c r="J69" s="37"/>
      <c r="K69" s="41" t="str">
        <f t="shared" si="11"/>
        <v/>
      </c>
      <c r="L69" s="37"/>
      <c r="M69" s="6"/>
      <c r="N69" s="6">
        <f t="shared" si="12"/>
        <v>0</v>
      </c>
      <c r="O69" s="6">
        <f t="shared" si="13"/>
        <v>0</v>
      </c>
      <c r="P69" s="6">
        <f t="shared" si="14"/>
        <v>0</v>
      </c>
      <c r="Q69" s="6">
        <f t="shared" si="15"/>
        <v>0</v>
      </c>
      <c r="R69" s="6">
        <f t="shared" si="16"/>
        <v>0</v>
      </c>
      <c r="S69" s="6">
        <f t="shared" si="17"/>
        <v>0</v>
      </c>
      <c r="T69" s="6">
        <f t="shared" si="18"/>
        <v>0</v>
      </c>
      <c r="U69" s="6">
        <f t="shared" si="19"/>
        <v>1</v>
      </c>
      <c r="V69" s="6">
        <f t="shared" si="20"/>
        <v>0</v>
      </c>
      <c r="W69" s="6">
        <f t="shared" si="21"/>
        <v>0</v>
      </c>
    </row>
    <row r="70" spans="1:23" x14ac:dyDescent="0.25">
      <c r="A70" s="35"/>
      <c r="B70" s="37"/>
      <c r="C70" s="37"/>
      <c r="D70" s="37"/>
      <c r="E70" s="37"/>
      <c r="F70" s="37"/>
      <c r="G70" s="37"/>
      <c r="H70" s="37"/>
      <c r="I70" s="37"/>
      <c r="J70" s="37"/>
      <c r="K70" s="41" t="str">
        <f t="shared" si="11"/>
        <v/>
      </c>
      <c r="L70" s="37"/>
      <c r="M70" s="6"/>
      <c r="N70" s="6">
        <f t="shared" si="12"/>
        <v>0</v>
      </c>
      <c r="O70" s="6">
        <f t="shared" si="13"/>
        <v>0</v>
      </c>
      <c r="P70" s="6">
        <f t="shared" si="14"/>
        <v>0</v>
      </c>
      <c r="Q70" s="6">
        <f t="shared" si="15"/>
        <v>0</v>
      </c>
      <c r="R70" s="6">
        <f t="shared" si="16"/>
        <v>0</v>
      </c>
      <c r="S70" s="6">
        <f t="shared" si="17"/>
        <v>0</v>
      </c>
      <c r="T70" s="6">
        <f t="shared" si="18"/>
        <v>0</v>
      </c>
      <c r="U70" s="6">
        <f t="shared" si="19"/>
        <v>1</v>
      </c>
      <c r="V70" s="6">
        <f t="shared" si="20"/>
        <v>0</v>
      </c>
      <c r="W70" s="6">
        <f t="shared" si="21"/>
        <v>0</v>
      </c>
    </row>
    <row r="71" spans="1:23" x14ac:dyDescent="0.25">
      <c r="A71" s="35"/>
      <c r="B71" s="37"/>
      <c r="C71" s="37"/>
      <c r="D71" s="37"/>
      <c r="E71" s="37"/>
      <c r="F71" s="37"/>
      <c r="G71" s="37"/>
      <c r="H71" s="37"/>
      <c r="I71" s="37"/>
      <c r="J71" s="37"/>
      <c r="K71" s="41" t="str">
        <f t="shared" si="11"/>
        <v/>
      </c>
      <c r="L71" s="37"/>
      <c r="M71" s="6"/>
      <c r="N71" s="6">
        <f t="shared" ref="N71:N101" si="22">IF(J71=s_vak,vak,0)</f>
        <v>0</v>
      </c>
      <c r="O71" s="6">
        <f t="shared" ref="O71:O101" si="23">IF(J71=s_wosq1,q1_,0)</f>
        <v>0</v>
      </c>
      <c r="P71" s="6">
        <f t="shared" ref="P71:P101" si="24">IF(J71=s_wosq2,q2_,0)</f>
        <v>0</v>
      </c>
      <c r="Q71" s="6">
        <f t="shared" ref="Q71:Q101" si="25">IF(J71=s_wosq3,q3_,0)</f>
        <v>0</v>
      </c>
      <c r="R71" s="6">
        <f t="shared" ref="R71:R101" si="26">IF(J71=s_wosq4,q4_,0)</f>
        <v>0</v>
      </c>
      <c r="S71" s="6">
        <f t="shared" ref="S71:S101" si="27">IF(J71=s_core_rinc,ядро,0)</f>
        <v>0</v>
      </c>
      <c r="T71" s="6">
        <f t="shared" ref="T71:T101" si="28">IF(J71=s_rinc,ринц,0)</f>
        <v>0</v>
      </c>
      <c r="U71" s="6">
        <f t="shared" si="19"/>
        <v>1</v>
      </c>
      <c r="V71" s="6">
        <f t="shared" ref="V71:V101" si="29">MAX(N71:T71)*IF(D71="да",affil,1)*U71</f>
        <v>0</v>
      </c>
      <c r="W71" s="6">
        <f t="shared" ref="W71:W101" si="30">(V71/MAX(B71,1))/MAX(C71,1)</f>
        <v>0</v>
      </c>
    </row>
    <row r="72" spans="1:23" x14ac:dyDescent="0.25">
      <c r="A72" s="35"/>
      <c r="B72" s="37"/>
      <c r="C72" s="37"/>
      <c r="D72" s="37"/>
      <c r="E72" s="37"/>
      <c r="F72" s="37"/>
      <c r="G72" s="37"/>
      <c r="H72" s="37"/>
      <c r="I72" s="37"/>
      <c r="J72" s="37"/>
      <c r="K72" s="41" t="str">
        <f t="shared" ref="K72:K101" si="31">IF(W72&gt;0,W72,"")</f>
        <v/>
      </c>
      <c r="L72" s="37"/>
      <c r="M72" s="6"/>
      <c r="N72" s="6">
        <f t="shared" si="22"/>
        <v>0</v>
      </c>
      <c r="O72" s="6">
        <f t="shared" si="23"/>
        <v>0</v>
      </c>
      <c r="P72" s="6">
        <f t="shared" si="24"/>
        <v>0</v>
      </c>
      <c r="Q72" s="6">
        <f t="shared" si="25"/>
        <v>0</v>
      </c>
      <c r="R72" s="6">
        <f t="shared" si="26"/>
        <v>0</v>
      </c>
      <c r="S72" s="6">
        <f t="shared" si="27"/>
        <v>0</v>
      </c>
      <c r="T72" s="6">
        <f t="shared" si="28"/>
        <v>0</v>
      </c>
      <c r="U72" s="6">
        <f t="shared" ref="U72:U101" si="32">1/(1+0.5*E72+F72)</f>
        <v>1</v>
      </c>
      <c r="V72" s="6">
        <f t="shared" si="29"/>
        <v>0</v>
      </c>
      <c r="W72" s="6">
        <f t="shared" si="30"/>
        <v>0</v>
      </c>
    </row>
    <row r="73" spans="1:23" x14ac:dyDescent="0.25">
      <c r="A73" s="35"/>
      <c r="B73" s="37"/>
      <c r="C73" s="37"/>
      <c r="D73" s="37"/>
      <c r="E73" s="37"/>
      <c r="F73" s="37"/>
      <c r="G73" s="37"/>
      <c r="H73" s="37"/>
      <c r="I73" s="37"/>
      <c r="J73" s="37"/>
      <c r="K73" s="41" t="str">
        <f t="shared" si="31"/>
        <v/>
      </c>
      <c r="L73" s="37"/>
      <c r="M73" s="6"/>
      <c r="N73" s="6">
        <f t="shared" si="22"/>
        <v>0</v>
      </c>
      <c r="O73" s="6">
        <f t="shared" si="23"/>
        <v>0</v>
      </c>
      <c r="P73" s="6">
        <f t="shared" si="24"/>
        <v>0</v>
      </c>
      <c r="Q73" s="6">
        <f t="shared" si="25"/>
        <v>0</v>
      </c>
      <c r="R73" s="6">
        <f t="shared" si="26"/>
        <v>0</v>
      </c>
      <c r="S73" s="6">
        <f t="shared" si="27"/>
        <v>0</v>
      </c>
      <c r="T73" s="6">
        <f t="shared" si="28"/>
        <v>0</v>
      </c>
      <c r="U73" s="6">
        <f t="shared" si="32"/>
        <v>1</v>
      </c>
      <c r="V73" s="6">
        <f t="shared" si="29"/>
        <v>0</v>
      </c>
      <c r="W73" s="6">
        <f t="shared" si="30"/>
        <v>0</v>
      </c>
    </row>
    <row r="74" spans="1:23" x14ac:dyDescent="0.25">
      <c r="A74" s="35"/>
      <c r="B74" s="37"/>
      <c r="C74" s="37"/>
      <c r="D74" s="37"/>
      <c r="E74" s="37"/>
      <c r="F74" s="37"/>
      <c r="G74" s="37"/>
      <c r="H74" s="37"/>
      <c r="I74" s="37"/>
      <c r="J74" s="37"/>
      <c r="K74" s="41" t="str">
        <f t="shared" si="31"/>
        <v/>
      </c>
      <c r="L74" s="37"/>
      <c r="M74" s="6"/>
      <c r="N74" s="6">
        <f t="shared" si="22"/>
        <v>0</v>
      </c>
      <c r="O74" s="6">
        <f t="shared" si="23"/>
        <v>0</v>
      </c>
      <c r="P74" s="6">
        <f t="shared" si="24"/>
        <v>0</v>
      </c>
      <c r="Q74" s="6">
        <f t="shared" si="25"/>
        <v>0</v>
      </c>
      <c r="R74" s="6">
        <f t="shared" si="26"/>
        <v>0</v>
      </c>
      <c r="S74" s="6">
        <f t="shared" si="27"/>
        <v>0</v>
      </c>
      <c r="T74" s="6">
        <f t="shared" si="28"/>
        <v>0</v>
      </c>
      <c r="U74" s="6">
        <f t="shared" si="32"/>
        <v>1</v>
      </c>
      <c r="V74" s="6">
        <f t="shared" si="29"/>
        <v>0</v>
      </c>
      <c r="W74" s="6">
        <f t="shared" si="30"/>
        <v>0</v>
      </c>
    </row>
    <row r="75" spans="1:23" x14ac:dyDescent="0.25">
      <c r="A75" s="35"/>
      <c r="B75" s="37"/>
      <c r="C75" s="37"/>
      <c r="D75" s="37"/>
      <c r="E75" s="37"/>
      <c r="F75" s="37"/>
      <c r="G75" s="37"/>
      <c r="H75" s="37"/>
      <c r="I75" s="37"/>
      <c r="J75" s="37"/>
      <c r="K75" s="41" t="str">
        <f t="shared" si="31"/>
        <v/>
      </c>
      <c r="L75" s="37"/>
      <c r="M75" s="6"/>
      <c r="N75" s="6">
        <f t="shared" si="22"/>
        <v>0</v>
      </c>
      <c r="O75" s="6">
        <f t="shared" si="23"/>
        <v>0</v>
      </c>
      <c r="P75" s="6">
        <f t="shared" si="24"/>
        <v>0</v>
      </c>
      <c r="Q75" s="6">
        <f t="shared" si="25"/>
        <v>0</v>
      </c>
      <c r="R75" s="6">
        <f t="shared" si="26"/>
        <v>0</v>
      </c>
      <c r="S75" s="6">
        <f t="shared" si="27"/>
        <v>0</v>
      </c>
      <c r="T75" s="6">
        <f t="shared" si="28"/>
        <v>0</v>
      </c>
      <c r="U75" s="6">
        <f t="shared" si="32"/>
        <v>1</v>
      </c>
      <c r="V75" s="6">
        <f t="shared" si="29"/>
        <v>0</v>
      </c>
      <c r="W75" s="6">
        <f t="shared" si="30"/>
        <v>0</v>
      </c>
    </row>
    <row r="76" spans="1:23" x14ac:dyDescent="0.25">
      <c r="A76" s="35"/>
      <c r="B76" s="37"/>
      <c r="C76" s="37"/>
      <c r="D76" s="37"/>
      <c r="E76" s="37"/>
      <c r="F76" s="37"/>
      <c r="G76" s="37"/>
      <c r="H76" s="37"/>
      <c r="I76" s="37"/>
      <c r="J76" s="37"/>
      <c r="K76" s="41" t="str">
        <f t="shared" si="31"/>
        <v/>
      </c>
      <c r="L76" s="37"/>
      <c r="M76" s="6"/>
      <c r="N76" s="6">
        <f t="shared" si="22"/>
        <v>0</v>
      </c>
      <c r="O76" s="6">
        <f t="shared" si="23"/>
        <v>0</v>
      </c>
      <c r="P76" s="6">
        <f t="shared" si="24"/>
        <v>0</v>
      </c>
      <c r="Q76" s="6">
        <f t="shared" si="25"/>
        <v>0</v>
      </c>
      <c r="R76" s="6">
        <f t="shared" si="26"/>
        <v>0</v>
      </c>
      <c r="S76" s="6">
        <f t="shared" si="27"/>
        <v>0</v>
      </c>
      <c r="T76" s="6">
        <f t="shared" si="28"/>
        <v>0</v>
      </c>
      <c r="U76" s="6">
        <f t="shared" si="32"/>
        <v>1</v>
      </c>
      <c r="V76" s="6">
        <f t="shared" si="29"/>
        <v>0</v>
      </c>
      <c r="W76" s="6">
        <f t="shared" si="30"/>
        <v>0</v>
      </c>
    </row>
    <row r="77" spans="1:23" x14ac:dyDescent="0.25">
      <c r="A77" s="35"/>
      <c r="B77" s="37"/>
      <c r="C77" s="37"/>
      <c r="D77" s="37"/>
      <c r="E77" s="37"/>
      <c r="F77" s="37"/>
      <c r="G77" s="37"/>
      <c r="H77" s="37"/>
      <c r="I77" s="37"/>
      <c r="J77" s="37"/>
      <c r="K77" s="41" t="str">
        <f t="shared" si="31"/>
        <v/>
      </c>
      <c r="L77" s="37"/>
      <c r="M77" s="6"/>
      <c r="N77" s="6">
        <f t="shared" si="22"/>
        <v>0</v>
      </c>
      <c r="O77" s="6">
        <f t="shared" si="23"/>
        <v>0</v>
      </c>
      <c r="P77" s="6">
        <f t="shared" si="24"/>
        <v>0</v>
      </c>
      <c r="Q77" s="6">
        <f t="shared" si="25"/>
        <v>0</v>
      </c>
      <c r="R77" s="6">
        <f t="shared" si="26"/>
        <v>0</v>
      </c>
      <c r="S77" s="6">
        <f t="shared" si="27"/>
        <v>0</v>
      </c>
      <c r="T77" s="6">
        <f t="shared" si="28"/>
        <v>0</v>
      </c>
      <c r="U77" s="6">
        <f t="shared" si="32"/>
        <v>1</v>
      </c>
      <c r="V77" s="6">
        <f t="shared" si="29"/>
        <v>0</v>
      </c>
      <c r="W77" s="6">
        <f t="shared" si="30"/>
        <v>0</v>
      </c>
    </row>
    <row r="78" spans="1:23" x14ac:dyDescent="0.25">
      <c r="A78" s="35"/>
      <c r="B78" s="37"/>
      <c r="C78" s="37"/>
      <c r="D78" s="37"/>
      <c r="E78" s="37"/>
      <c r="F78" s="37"/>
      <c r="G78" s="37"/>
      <c r="H78" s="37"/>
      <c r="I78" s="37"/>
      <c r="J78" s="37"/>
      <c r="K78" s="41" t="str">
        <f t="shared" si="31"/>
        <v/>
      </c>
      <c r="L78" s="37"/>
      <c r="M78" s="6"/>
      <c r="N78" s="6">
        <f t="shared" si="22"/>
        <v>0</v>
      </c>
      <c r="O78" s="6">
        <f t="shared" si="23"/>
        <v>0</v>
      </c>
      <c r="P78" s="6">
        <f t="shared" si="24"/>
        <v>0</v>
      </c>
      <c r="Q78" s="6">
        <f t="shared" si="25"/>
        <v>0</v>
      </c>
      <c r="R78" s="6">
        <f t="shared" si="26"/>
        <v>0</v>
      </c>
      <c r="S78" s="6">
        <f t="shared" si="27"/>
        <v>0</v>
      </c>
      <c r="T78" s="6">
        <f t="shared" si="28"/>
        <v>0</v>
      </c>
      <c r="U78" s="6">
        <f t="shared" si="32"/>
        <v>1</v>
      </c>
      <c r="V78" s="6">
        <f t="shared" si="29"/>
        <v>0</v>
      </c>
      <c r="W78" s="6">
        <f t="shared" si="30"/>
        <v>0</v>
      </c>
    </row>
    <row r="79" spans="1:23" x14ac:dyDescent="0.25">
      <c r="A79" s="35"/>
      <c r="B79" s="37"/>
      <c r="C79" s="37"/>
      <c r="D79" s="37"/>
      <c r="E79" s="37"/>
      <c r="F79" s="37"/>
      <c r="G79" s="37"/>
      <c r="H79" s="37"/>
      <c r="I79" s="37"/>
      <c r="J79" s="37"/>
      <c r="K79" s="41" t="str">
        <f t="shared" si="31"/>
        <v/>
      </c>
      <c r="L79" s="37"/>
      <c r="M79" s="6"/>
      <c r="N79" s="6">
        <f t="shared" si="22"/>
        <v>0</v>
      </c>
      <c r="O79" s="6">
        <f t="shared" si="23"/>
        <v>0</v>
      </c>
      <c r="P79" s="6">
        <f t="shared" si="24"/>
        <v>0</v>
      </c>
      <c r="Q79" s="6">
        <f t="shared" si="25"/>
        <v>0</v>
      </c>
      <c r="R79" s="6">
        <f t="shared" si="26"/>
        <v>0</v>
      </c>
      <c r="S79" s="6">
        <f t="shared" si="27"/>
        <v>0</v>
      </c>
      <c r="T79" s="6">
        <f t="shared" si="28"/>
        <v>0</v>
      </c>
      <c r="U79" s="6">
        <f t="shared" si="32"/>
        <v>1</v>
      </c>
      <c r="V79" s="6">
        <f t="shared" si="29"/>
        <v>0</v>
      </c>
      <c r="W79" s="6">
        <f t="shared" si="30"/>
        <v>0</v>
      </c>
    </row>
    <row r="80" spans="1:23" x14ac:dyDescent="0.25">
      <c r="A80" s="35"/>
      <c r="B80" s="37"/>
      <c r="C80" s="37"/>
      <c r="D80" s="37"/>
      <c r="E80" s="37"/>
      <c r="F80" s="37"/>
      <c r="G80" s="37"/>
      <c r="H80" s="37"/>
      <c r="I80" s="37"/>
      <c r="J80" s="37"/>
      <c r="K80" s="41" t="str">
        <f t="shared" si="31"/>
        <v/>
      </c>
      <c r="L80" s="37"/>
      <c r="M80" s="6"/>
      <c r="N80" s="6">
        <f t="shared" si="22"/>
        <v>0</v>
      </c>
      <c r="O80" s="6">
        <f t="shared" si="23"/>
        <v>0</v>
      </c>
      <c r="P80" s="6">
        <f t="shared" si="24"/>
        <v>0</v>
      </c>
      <c r="Q80" s="6">
        <f t="shared" si="25"/>
        <v>0</v>
      </c>
      <c r="R80" s="6">
        <f t="shared" si="26"/>
        <v>0</v>
      </c>
      <c r="S80" s="6">
        <f t="shared" si="27"/>
        <v>0</v>
      </c>
      <c r="T80" s="6">
        <f t="shared" si="28"/>
        <v>0</v>
      </c>
      <c r="U80" s="6">
        <f t="shared" si="32"/>
        <v>1</v>
      </c>
      <c r="V80" s="6">
        <f t="shared" si="29"/>
        <v>0</v>
      </c>
      <c r="W80" s="6">
        <f t="shared" si="30"/>
        <v>0</v>
      </c>
    </row>
    <row r="81" spans="1:23" x14ac:dyDescent="0.25">
      <c r="A81" s="35"/>
      <c r="B81" s="37"/>
      <c r="C81" s="37"/>
      <c r="D81" s="37"/>
      <c r="E81" s="37"/>
      <c r="F81" s="37"/>
      <c r="G81" s="37"/>
      <c r="H81" s="37"/>
      <c r="I81" s="37"/>
      <c r="J81" s="37"/>
      <c r="K81" s="41" t="str">
        <f t="shared" si="31"/>
        <v/>
      </c>
      <c r="L81" s="37"/>
      <c r="M81" s="6"/>
      <c r="N81" s="6">
        <f t="shared" si="22"/>
        <v>0</v>
      </c>
      <c r="O81" s="6">
        <f t="shared" si="23"/>
        <v>0</v>
      </c>
      <c r="P81" s="6">
        <f t="shared" si="24"/>
        <v>0</v>
      </c>
      <c r="Q81" s="6">
        <f t="shared" si="25"/>
        <v>0</v>
      </c>
      <c r="R81" s="6">
        <f t="shared" si="26"/>
        <v>0</v>
      </c>
      <c r="S81" s="6">
        <f t="shared" si="27"/>
        <v>0</v>
      </c>
      <c r="T81" s="6">
        <f t="shared" si="28"/>
        <v>0</v>
      </c>
      <c r="U81" s="6">
        <f t="shared" si="32"/>
        <v>1</v>
      </c>
      <c r="V81" s="6">
        <f t="shared" si="29"/>
        <v>0</v>
      </c>
      <c r="W81" s="6">
        <f t="shared" si="30"/>
        <v>0</v>
      </c>
    </row>
    <row r="82" spans="1:23" x14ac:dyDescent="0.25">
      <c r="A82" s="35"/>
      <c r="B82" s="37"/>
      <c r="C82" s="37"/>
      <c r="D82" s="37"/>
      <c r="E82" s="37"/>
      <c r="F82" s="37"/>
      <c r="G82" s="37"/>
      <c r="H82" s="37"/>
      <c r="I82" s="37"/>
      <c r="J82" s="37"/>
      <c r="K82" s="41" t="str">
        <f t="shared" si="31"/>
        <v/>
      </c>
      <c r="L82" s="37"/>
      <c r="M82" s="6"/>
      <c r="N82" s="6">
        <f t="shared" si="22"/>
        <v>0</v>
      </c>
      <c r="O82" s="6">
        <f t="shared" si="23"/>
        <v>0</v>
      </c>
      <c r="P82" s="6">
        <f t="shared" si="24"/>
        <v>0</v>
      </c>
      <c r="Q82" s="6">
        <f t="shared" si="25"/>
        <v>0</v>
      </c>
      <c r="R82" s="6">
        <f t="shared" si="26"/>
        <v>0</v>
      </c>
      <c r="S82" s="6">
        <f t="shared" si="27"/>
        <v>0</v>
      </c>
      <c r="T82" s="6">
        <f t="shared" si="28"/>
        <v>0</v>
      </c>
      <c r="U82" s="6">
        <f t="shared" si="32"/>
        <v>1</v>
      </c>
      <c r="V82" s="6">
        <f t="shared" si="29"/>
        <v>0</v>
      </c>
      <c r="W82" s="6">
        <f t="shared" si="30"/>
        <v>0</v>
      </c>
    </row>
    <row r="83" spans="1:23" x14ac:dyDescent="0.25">
      <c r="A83" s="35"/>
      <c r="B83" s="37"/>
      <c r="C83" s="37"/>
      <c r="D83" s="37"/>
      <c r="E83" s="37"/>
      <c r="F83" s="37"/>
      <c r="G83" s="37"/>
      <c r="H83" s="37"/>
      <c r="I83" s="37"/>
      <c r="J83" s="37"/>
      <c r="K83" s="41" t="str">
        <f t="shared" si="31"/>
        <v/>
      </c>
      <c r="L83" s="37"/>
      <c r="M83" s="6"/>
      <c r="N83" s="6">
        <f t="shared" si="22"/>
        <v>0</v>
      </c>
      <c r="O83" s="6">
        <f t="shared" si="23"/>
        <v>0</v>
      </c>
      <c r="P83" s="6">
        <f t="shared" si="24"/>
        <v>0</v>
      </c>
      <c r="Q83" s="6">
        <f t="shared" si="25"/>
        <v>0</v>
      </c>
      <c r="R83" s="6">
        <f t="shared" si="26"/>
        <v>0</v>
      </c>
      <c r="S83" s="6">
        <f t="shared" si="27"/>
        <v>0</v>
      </c>
      <c r="T83" s="6">
        <f t="shared" si="28"/>
        <v>0</v>
      </c>
      <c r="U83" s="6">
        <f t="shared" si="32"/>
        <v>1</v>
      </c>
      <c r="V83" s="6">
        <f t="shared" si="29"/>
        <v>0</v>
      </c>
      <c r="W83" s="6">
        <f t="shared" si="30"/>
        <v>0</v>
      </c>
    </row>
    <row r="84" spans="1:23" x14ac:dyDescent="0.25">
      <c r="A84" s="35"/>
      <c r="B84" s="37"/>
      <c r="C84" s="37"/>
      <c r="D84" s="37"/>
      <c r="E84" s="37"/>
      <c r="F84" s="37"/>
      <c r="G84" s="37"/>
      <c r="H84" s="37"/>
      <c r="I84" s="37"/>
      <c r="J84" s="37"/>
      <c r="K84" s="41" t="str">
        <f t="shared" si="31"/>
        <v/>
      </c>
      <c r="L84" s="37"/>
      <c r="M84" s="6"/>
      <c r="N84" s="6">
        <f t="shared" si="22"/>
        <v>0</v>
      </c>
      <c r="O84" s="6">
        <f t="shared" si="23"/>
        <v>0</v>
      </c>
      <c r="P84" s="6">
        <f t="shared" si="24"/>
        <v>0</v>
      </c>
      <c r="Q84" s="6">
        <f t="shared" si="25"/>
        <v>0</v>
      </c>
      <c r="R84" s="6">
        <f t="shared" si="26"/>
        <v>0</v>
      </c>
      <c r="S84" s="6">
        <f t="shared" si="27"/>
        <v>0</v>
      </c>
      <c r="T84" s="6">
        <f t="shared" si="28"/>
        <v>0</v>
      </c>
      <c r="U84" s="6">
        <f t="shared" si="32"/>
        <v>1</v>
      </c>
      <c r="V84" s="6">
        <f t="shared" si="29"/>
        <v>0</v>
      </c>
      <c r="W84" s="6">
        <f t="shared" si="30"/>
        <v>0</v>
      </c>
    </row>
    <row r="85" spans="1:23" x14ac:dyDescent="0.25">
      <c r="A85" s="35"/>
      <c r="B85" s="37"/>
      <c r="C85" s="37"/>
      <c r="D85" s="37"/>
      <c r="E85" s="37"/>
      <c r="F85" s="37"/>
      <c r="G85" s="37"/>
      <c r="H85" s="37"/>
      <c r="I85" s="37"/>
      <c r="J85" s="37"/>
      <c r="K85" s="41" t="str">
        <f t="shared" si="31"/>
        <v/>
      </c>
      <c r="L85" s="37"/>
      <c r="M85" s="6"/>
      <c r="N85" s="6">
        <f t="shared" si="22"/>
        <v>0</v>
      </c>
      <c r="O85" s="6">
        <f t="shared" si="23"/>
        <v>0</v>
      </c>
      <c r="P85" s="6">
        <f t="shared" si="24"/>
        <v>0</v>
      </c>
      <c r="Q85" s="6">
        <f t="shared" si="25"/>
        <v>0</v>
      </c>
      <c r="R85" s="6">
        <f t="shared" si="26"/>
        <v>0</v>
      </c>
      <c r="S85" s="6">
        <f t="shared" si="27"/>
        <v>0</v>
      </c>
      <c r="T85" s="6">
        <f t="shared" si="28"/>
        <v>0</v>
      </c>
      <c r="U85" s="6">
        <f t="shared" si="32"/>
        <v>1</v>
      </c>
      <c r="V85" s="6">
        <f t="shared" si="29"/>
        <v>0</v>
      </c>
      <c r="W85" s="6">
        <f t="shared" si="30"/>
        <v>0</v>
      </c>
    </row>
    <row r="86" spans="1:23" x14ac:dyDescent="0.25">
      <c r="A86" s="35"/>
      <c r="B86" s="37"/>
      <c r="C86" s="37"/>
      <c r="D86" s="37"/>
      <c r="E86" s="37"/>
      <c r="F86" s="37"/>
      <c r="G86" s="37"/>
      <c r="H86" s="37"/>
      <c r="I86" s="37"/>
      <c r="J86" s="37"/>
      <c r="K86" s="41" t="str">
        <f t="shared" si="31"/>
        <v/>
      </c>
      <c r="L86" s="37"/>
      <c r="M86" s="6"/>
      <c r="N86" s="6">
        <f t="shared" si="22"/>
        <v>0</v>
      </c>
      <c r="O86" s="6">
        <f t="shared" si="23"/>
        <v>0</v>
      </c>
      <c r="P86" s="6">
        <f t="shared" si="24"/>
        <v>0</v>
      </c>
      <c r="Q86" s="6">
        <f t="shared" si="25"/>
        <v>0</v>
      </c>
      <c r="R86" s="6">
        <f t="shared" si="26"/>
        <v>0</v>
      </c>
      <c r="S86" s="6">
        <f t="shared" si="27"/>
        <v>0</v>
      </c>
      <c r="T86" s="6">
        <f t="shared" si="28"/>
        <v>0</v>
      </c>
      <c r="U86" s="6">
        <f t="shared" si="32"/>
        <v>1</v>
      </c>
      <c r="V86" s="6">
        <f t="shared" si="29"/>
        <v>0</v>
      </c>
      <c r="W86" s="6">
        <f t="shared" si="30"/>
        <v>0</v>
      </c>
    </row>
    <row r="87" spans="1:23" x14ac:dyDescent="0.25">
      <c r="A87" s="35"/>
      <c r="B87" s="37"/>
      <c r="C87" s="37"/>
      <c r="D87" s="37"/>
      <c r="E87" s="37"/>
      <c r="F87" s="37"/>
      <c r="G87" s="37"/>
      <c r="H87" s="37"/>
      <c r="I87" s="37"/>
      <c r="J87" s="37"/>
      <c r="K87" s="41" t="str">
        <f t="shared" si="31"/>
        <v/>
      </c>
      <c r="L87" s="37"/>
      <c r="M87" s="6"/>
      <c r="N87" s="6">
        <f t="shared" si="22"/>
        <v>0</v>
      </c>
      <c r="O87" s="6">
        <f t="shared" si="23"/>
        <v>0</v>
      </c>
      <c r="P87" s="6">
        <f t="shared" si="24"/>
        <v>0</v>
      </c>
      <c r="Q87" s="6">
        <f t="shared" si="25"/>
        <v>0</v>
      </c>
      <c r="R87" s="6">
        <f t="shared" si="26"/>
        <v>0</v>
      </c>
      <c r="S87" s="6">
        <f t="shared" si="27"/>
        <v>0</v>
      </c>
      <c r="T87" s="6">
        <f t="shared" si="28"/>
        <v>0</v>
      </c>
      <c r="U87" s="6">
        <f t="shared" si="32"/>
        <v>1</v>
      </c>
      <c r="V87" s="6">
        <f t="shared" si="29"/>
        <v>0</v>
      </c>
      <c r="W87" s="6">
        <f t="shared" si="30"/>
        <v>0</v>
      </c>
    </row>
    <row r="88" spans="1:23" x14ac:dyDescent="0.25">
      <c r="A88" s="35"/>
      <c r="B88" s="37"/>
      <c r="C88" s="37"/>
      <c r="D88" s="37"/>
      <c r="E88" s="37"/>
      <c r="F88" s="37"/>
      <c r="G88" s="37"/>
      <c r="H88" s="37"/>
      <c r="I88" s="37"/>
      <c r="J88" s="37"/>
      <c r="K88" s="41" t="str">
        <f t="shared" si="31"/>
        <v/>
      </c>
      <c r="L88" s="37"/>
      <c r="M88" s="6"/>
      <c r="N88" s="6">
        <f t="shared" si="22"/>
        <v>0</v>
      </c>
      <c r="O88" s="6">
        <f t="shared" si="23"/>
        <v>0</v>
      </c>
      <c r="P88" s="6">
        <f t="shared" si="24"/>
        <v>0</v>
      </c>
      <c r="Q88" s="6">
        <f t="shared" si="25"/>
        <v>0</v>
      </c>
      <c r="R88" s="6">
        <f t="shared" si="26"/>
        <v>0</v>
      </c>
      <c r="S88" s="6">
        <f t="shared" si="27"/>
        <v>0</v>
      </c>
      <c r="T88" s="6">
        <f t="shared" si="28"/>
        <v>0</v>
      </c>
      <c r="U88" s="6">
        <f t="shared" si="32"/>
        <v>1</v>
      </c>
      <c r="V88" s="6">
        <f t="shared" si="29"/>
        <v>0</v>
      </c>
      <c r="W88" s="6">
        <f t="shared" si="30"/>
        <v>0</v>
      </c>
    </row>
    <row r="89" spans="1:23" x14ac:dyDescent="0.25">
      <c r="A89" s="35"/>
      <c r="B89" s="37"/>
      <c r="C89" s="37"/>
      <c r="D89" s="37"/>
      <c r="E89" s="37"/>
      <c r="F89" s="37"/>
      <c r="G89" s="37"/>
      <c r="H89" s="37"/>
      <c r="I89" s="37"/>
      <c r="J89" s="37"/>
      <c r="K89" s="41" t="str">
        <f t="shared" si="31"/>
        <v/>
      </c>
      <c r="L89" s="37"/>
      <c r="M89" s="6"/>
      <c r="N89" s="6">
        <f t="shared" si="22"/>
        <v>0</v>
      </c>
      <c r="O89" s="6">
        <f t="shared" si="23"/>
        <v>0</v>
      </c>
      <c r="P89" s="6">
        <f t="shared" si="24"/>
        <v>0</v>
      </c>
      <c r="Q89" s="6">
        <f t="shared" si="25"/>
        <v>0</v>
      </c>
      <c r="R89" s="6">
        <f t="shared" si="26"/>
        <v>0</v>
      </c>
      <c r="S89" s="6">
        <f t="shared" si="27"/>
        <v>0</v>
      </c>
      <c r="T89" s="6">
        <f t="shared" si="28"/>
        <v>0</v>
      </c>
      <c r="U89" s="6">
        <f t="shared" si="32"/>
        <v>1</v>
      </c>
      <c r="V89" s="6">
        <f t="shared" si="29"/>
        <v>0</v>
      </c>
      <c r="W89" s="6">
        <f t="shared" si="30"/>
        <v>0</v>
      </c>
    </row>
    <row r="90" spans="1:23" x14ac:dyDescent="0.25">
      <c r="A90" s="35"/>
      <c r="B90" s="37"/>
      <c r="C90" s="37"/>
      <c r="D90" s="37"/>
      <c r="E90" s="37"/>
      <c r="F90" s="37"/>
      <c r="G90" s="37"/>
      <c r="H90" s="37"/>
      <c r="I90" s="37"/>
      <c r="J90" s="37"/>
      <c r="K90" s="41" t="str">
        <f t="shared" si="31"/>
        <v/>
      </c>
      <c r="L90" s="37"/>
      <c r="M90" s="6"/>
      <c r="N90" s="6">
        <f t="shared" si="22"/>
        <v>0</v>
      </c>
      <c r="O90" s="6">
        <f t="shared" si="23"/>
        <v>0</v>
      </c>
      <c r="P90" s="6">
        <f t="shared" si="24"/>
        <v>0</v>
      </c>
      <c r="Q90" s="6">
        <f t="shared" si="25"/>
        <v>0</v>
      </c>
      <c r="R90" s="6">
        <f t="shared" si="26"/>
        <v>0</v>
      </c>
      <c r="S90" s="6">
        <f t="shared" si="27"/>
        <v>0</v>
      </c>
      <c r="T90" s="6">
        <f t="shared" si="28"/>
        <v>0</v>
      </c>
      <c r="U90" s="6">
        <f t="shared" si="32"/>
        <v>1</v>
      </c>
      <c r="V90" s="6">
        <f t="shared" si="29"/>
        <v>0</v>
      </c>
      <c r="W90" s="6">
        <f t="shared" si="30"/>
        <v>0</v>
      </c>
    </row>
    <row r="91" spans="1:23" x14ac:dyDescent="0.25">
      <c r="A91" s="35"/>
      <c r="B91" s="37"/>
      <c r="C91" s="37"/>
      <c r="D91" s="37"/>
      <c r="E91" s="37"/>
      <c r="F91" s="37"/>
      <c r="G91" s="37"/>
      <c r="H91" s="37"/>
      <c r="I91" s="37"/>
      <c r="J91" s="37"/>
      <c r="K91" s="41" t="str">
        <f t="shared" si="31"/>
        <v/>
      </c>
      <c r="L91" s="37"/>
      <c r="M91" s="6"/>
      <c r="N91" s="6">
        <f t="shared" si="22"/>
        <v>0</v>
      </c>
      <c r="O91" s="6">
        <f t="shared" si="23"/>
        <v>0</v>
      </c>
      <c r="P91" s="6">
        <f t="shared" si="24"/>
        <v>0</v>
      </c>
      <c r="Q91" s="6">
        <f t="shared" si="25"/>
        <v>0</v>
      </c>
      <c r="R91" s="6">
        <f t="shared" si="26"/>
        <v>0</v>
      </c>
      <c r="S91" s="6">
        <f t="shared" si="27"/>
        <v>0</v>
      </c>
      <c r="T91" s="6">
        <f t="shared" si="28"/>
        <v>0</v>
      </c>
      <c r="U91" s="6">
        <f t="shared" si="32"/>
        <v>1</v>
      </c>
      <c r="V91" s="6">
        <f t="shared" si="29"/>
        <v>0</v>
      </c>
      <c r="W91" s="6">
        <f t="shared" si="30"/>
        <v>0</v>
      </c>
    </row>
    <row r="92" spans="1:23" x14ac:dyDescent="0.25">
      <c r="A92" s="35"/>
      <c r="B92" s="37"/>
      <c r="C92" s="37"/>
      <c r="D92" s="37"/>
      <c r="E92" s="37"/>
      <c r="F92" s="37"/>
      <c r="G92" s="37"/>
      <c r="H92" s="37"/>
      <c r="I92" s="37"/>
      <c r="J92" s="37"/>
      <c r="K92" s="41" t="str">
        <f t="shared" si="31"/>
        <v/>
      </c>
      <c r="L92" s="37"/>
      <c r="M92" s="6"/>
      <c r="N92" s="6">
        <f t="shared" si="22"/>
        <v>0</v>
      </c>
      <c r="O92" s="6">
        <f t="shared" si="23"/>
        <v>0</v>
      </c>
      <c r="P92" s="6">
        <f t="shared" si="24"/>
        <v>0</v>
      </c>
      <c r="Q92" s="6">
        <f t="shared" si="25"/>
        <v>0</v>
      </c>
      <c r="R92" s="6">
        <f t="shared" si="26"/>
        <v>0</v>
      </c>
      <c r="S92" s="6">
        <f t="shared" si="27"/>
        <v>0</v>
      </c>
      <c r="T92" s="6">
        <f t="shared" si="28"/>
        <v>0</v>
      </c>
      <c r="U92" s="6">
        <f t="shared" si="32"/>
        <v>1</v>
      </c>
      <c r="V92" s="6">
        <f t="shared" si="29"/>
        <v>0</v>
      </c>
      <c r="W92" s="6">
        <f t="shared" si="30"/>
        <v>0</v>
      </c>
    </row>
    <row r="93" spans="1:23" x14ac:dyDescent="0.25">
      <c r="A93" s="35"/>
      <c r="B93" s="37"/>
      <c r="C93" s="37"/>
      <c r="D93" s="37"/>
      <c r="E93" s="37"/>
      <c r="F93" s="37"/>
      <c r="G93" s="37"/>
      <c r="H93" s="37"/>
      <c r="I93" s="37"/>
      <c r="J93" s="37"/>
      <c r="K93" s="41" t="str">
        <f t="shared" si="31"/>
        <v/>
      </c>
      <c r="L93" s="37"/>
      <c r="M93" s="6"/>
      <c r="N93" s="6">
        <f t="shared" si="22"/>
        <v>0</v>
      </c>
      <c r="O93" s="6">
        <f t="shared" si="23"/>
        <v>0</v>
      </c>
      <c r="P93" s="6">
        <f t="shared" si="24"/>
        <v>0</v>
      </c>
      <c r="Q93" s="6">
        <f t="shared" si="25"/>
        <v>0</v>
      </c>
      <c r="R93" s="6">
        <f t="shared" si="26"/>
        <v>0</v>
      </c>
      <c r="S93" s="6">
        <f t="shared" si="27"/>
        <v>0</v>
      </c>
      <c r="T93" s="6">
        <f t="shared" si="28"/>
        <v>0</v>
      </c>
      <c r="U93" s="6">
        <f t="shared" si="32"/>
        <v>1</v>
      </c>
      <c r="V93" s="6">
        <f t="shared" si="29"/>
        <v>0</v>
      </c>
      <c r="W93" s="6">
        <f t="shared" si="30"/>
        <v>0</v>
      </c>
    </row>
    <row r="94" spans="1:23" x14ac:dyDescent="0.25">
      <c r="A94" s="35"/>
      <c r="B94" s="37"/>
      <c r="C94" s="37"/>
      <c r="D94" s="37"/>
      <c r="E94" s="37"/>
      <c r="F94" s="37"/>
      <c r="G94" s="37"/>
      <c r="H94" s="37"/>
      <c r="I94" s="37"/>
      <c r="J94" s="37"/>
      <c r="K94" s="41" t="str">
        <f t="shared" si="31"/>
        <v/>
      </c>
      <c r="L94" s="37"/>
      <c r="M94" s="6"/>
      <c r="N94" s="6">
        <f t="shared" si="22"/>
        <v>0</v>
      </c>
      <c r="O94" s="6">
        <f t="shared" si="23"/>
        <v>0</v>
      </c>
      <c r="P94" s="6">
        <f t="shared" si="24"/>
        <v>0</v>
      </c>
      <c r="Q94" s="6">
        <f t="shared" si="25"/>
        <v>0</v>
      </c>
      <c r="R94" s="6">
        <f t="shared" si="26"/>
        <v>0</v>
      </c>
      <c r="S94" s="6">
        <f t="shared" si="27"/>
        <v>0</v>
      </c>
      <c r="T94" s="6">
        <f t="shared" si="28"/>
        <v>0</v>
      </c>
      <c r="U94" s="6">
        <f t="shared" si="32"/>
        <v>1</v>
      </c>
      <c r="V94" s="6">
        <f t="shared" si="29"/>
        <v>0</v>
      </c>
      <c r="W94" s="6">
        <f t="shared" si="30"/>
        <v>0</v>
      </c>
    </row>
    <row r="95" spans="1:23" x14ac:dyDescent="0.25">
      <c r="A95" s="35"/>
      <c r="B95" s="37"/>
      <c r="C95" s="37"/>
      <c r="D95" s="37"/>
      <c r="E95" s="37"/>
      <c r="F95" s="37"/>
      <c r="G95" s="37"/>
      <c r="H95" s="37"/>
      <c r="I95" s="37"/>
      <c r="J95" s="37"/>
      <c r="K95" s="41" t="str">
        <f t="shared" si="31"/>
        <v/>
      </c>
      <c r="L95" s="37"/>
      <c r="M95" s="6"/>
      <c r="N95" s="6">
        <f t="shared" si="22"/>
        <v>0</v>
      </c>
      <c r="O95" s="6">
        <f t="shared" si="23"/>
        <v>0</v>
      </c>
      <c r="P95" s="6">
        <f t="shared" si="24"/>
        <v>0</v>
      </c>
      <c r="Q95" s="6">
        <f t="shared" si="25"/>
        <v>0</v>
      </c>
      <c r="R95" s="6">
        <f t="shared" si="26"/>
        <v>0</v>
      </c>
      <c r="S95" s="6">
        <f t="shared" si="27"/>
        <v>0</v>
      </c>
      <c r="T95" s="6">
        <f t="shared" si="28"/>
        <v>0</v>
      </c>
      <c r="U95" s="6">
        <f t="shared" si="32"/>
        <v>1</v>
      </c>
      <c r="V95" s="6">
        <f t="shared" si="29"/>
        <v>0</v>
      </c>
      <c r="W95" s="6">
        <f t="shared" si="30"/>
        <v>0</v>
      </c>
    </row>
    <row r="96" spans="1:23" x14ac:dyDescent="0.25">
      <c r="A96" s="35"/>
      <c r="B96" s="37"/>
      <c r="C96" s="37"/>
      <c r="D96" s="37"/>
      <c r="E96" s="37"/>
      <c r="F96" s="37"/>
      <c r="G96" s="37"/>
      <c r="H96" s="37"/>
      <c r="I96" s="37"/>
      <c r="J96" s="37"/>
      <c r="K96" s="41" t="str">
        <f t="shared" si="31"/>
        <v/>
      </c>
      <c r="L96" s="37"/>
      <c r="M96" s="6"/>
      <c r="N96" s="6">
        <f t="shared" si="22"/>
        <v>0</v>
      </c>
      <c r="O96" s="6">
        <f t="shared" si="23"/>
        <v>0</v>
      </c>
      <c r="P96" s="6">
        <f t="shared" si="24"/>
        <v>0</v>
      </c>
      <c r="Q96" s="6">
        <f t="shared" si="25"/>
        <v>0</v>
      </c>
      <c r="R96" s="6">
        <f t="shared" si="26"/>
        <v>0</v>
      </c>
      <c r="S96" s="6">
        <f t="shared" si="27"/>
        <v>0</v>
      </c>
      <c r="T96" s="6">
        <f t="shared" si="28"/>
        <v>0</v>
      </c>
      <c r="U96" s="6">
        <f t="shared" si="32"/>
        <v>1</v>
      </c>
      <c r="V96" s="6">
        <f t="shared" si="29"/>
        <v>0</v>
      </c>
      <c r="W96" s="6">
        <f t="shared" si="30"/>
        <v>0</v>
      </c>
    </row>
    <row r="97" spans="1:23" x14ac:dyDescent="0.25">
      <c r="A97" s="35"/>
      <c r="B97" s="37"/>
      <c r="C97" s="37"/>
      <c r="D97" s="37"/>
      <c r="E97" s="37"/>
      <c r="F97" s="37"/>
      <c r="G97" s="37"/>
      <c r="H97" s="37"/>
      <c r="I97" s="37"/>
      <c r="J97" s="37"/>
      <c r="K97" s="41" t="str">
        <f t="shared" si="31"/>
        <v/>
      </c>
      <c r="L97" s="37"/>
      <c r="M97" s="6"/>
      <c r="N97" s="6">
        <f t="shared" si="22"/>
        <v>0</v>
      </c>
      <c r="O97" s="6">
        <f t="shared" si="23"/>
        <v>0</v>
      </c>
      <c r="P97" s="6">
        <f t="shared" si="24"/>
        <v>0</v>
      </c>
      <c r="Q97" s="6">
        <f t="shared" si="25"/>
        <v>0</v>
      </c>
      <c r="R97" s="6">
        <f t="shared" si="26"/>
        <v>0</v>
      </c>
      <c r="S97" s="6">
        <f t="shared" si="27"/>
        <v>0</v>
      </c>
      <c r="T97" s="6">
        <f t="shared" si="28"/>
        <v>0</v>
      </c>
      <c r="U97" s="6">
        <f t="shared" si="32"/>
        <v>1</v>
      </c>
      <c r="V97" s="6">
        <f t="shared" si="29"/>
        <v>0</v>
      </c>
      <c r="W97" s="6">
        <f t="shared" si="30"/>
        <v>0</v>
      </c>
    </row>
    <row r="98" spans="1:23" x14ac:dyDescent="0.25">
      <c r="A98" s="35"/>
      <c r="B98" s="37"/>
      <c r="C98" s="37"/>
      <c r="D98" s="37"/>
      <c r="E98" s="37"/>
      <c r="F98" s="37"/>
      <c r="G98" s="37"/>
      <c r="H98" s="37"/>
      <c r="I98" s="37"/>
      <c r="J98" s="37"/>
      <c r="K98" s="41" t="str">
        <f t="shared" si="31"/>
        <v/>
      </c>
      <c r="L98" s="37"/>
      <c r="M98" s="6"/>
      <c r="N98" s="6">
        <f t="shared" si="22"/>
        <v>0</v>
      </c>
      <c r="O98" s="6">
        <f t="shared" si="23"/>
        <v>0</v>
      </c>
      <c r="P98" s="6">
        <f t="shared" si="24"/>
        <v>0</v>
      </c>
      <c r="Q98" s="6">
        <f t="shared" si="25"/>
        <v>0</v>
      </c>
      <c r="R98" s="6">
        <f t="shared" si="26"/>
        <v>0</v>
      </c>
      <c r="S98" s="6">
        <f t="shared" si="27"/>
        <v>0</v>
      </c>
      <c r="T98" s="6">
        <f t="shared" si="28"/>
        <v>0</v>
      </c>
      <c r="U98" s="6">
        <f t="shared" si="32"/>
        <v>1</v>
      </c>
      <c r="V98" s="6">
        <f t="shared" si="29"/>
        <v>0</v>
      </c>
      <c r="W98" s="6">
        <f t="shared" si="30"/>
        <v>0</v>
      </c>
    </row>
    <row r="99" spans="1:23" x14ac:dyDescent="0.25">
      <c r="A99" s="35"/>
      <c r="B99" s="37"/>
      <c r="C99" s="37"/>
      <c r="D99" s="37"/>
      <c r="E99" s="37"/>
      <c r="F99" s="37"/>
      <c r="G99" s="37"/>
      <c r="H99" s="37"/>
      <c r="I99" s="37"/>
      <c r="J99" s="37"/>
      <c r="K99" s="41" t="str">
        <f t="shared" si="31"/>
        <v/>
      </c>
      <c r="L99" s="37"/>
      <c r="M99" s="6"/>
      <c r="N99" s="6">
        <f t="shared" si="22"/>
        <v>0</v>
      </c>
      <c r="O99" s="6">
        <f t="shared" si="23"/>
        <v>0</v>
      </c>
      <c r="P99" s="6">
        <f t="shared" si="24"/>
        <v>0</v>
      </c>
      <c r="Q99" s="6">
        <f t="shared" si="25"/>
        <v>0</v>
      </c>
      <c r="R99" s="6">
        <f t="shared" si="26"/>
        <v>0</v>
      </c>
      <c r="S99" s="6">
        <f t="shared" si="27"/>
        <v>0</v>
      </c>
      <c r="T99" s="6">
        <f t="shared" si="28"/>
        <v>0</v>
      </c>
      <c r="U99" s="6">
        <f t="shared" si="32"/>
        <v>1</v>
      </c>
      <c r="V99" s="6">
        <f t="shared" si="29"/>
        <v>0</v>
      </c>
      <c r="W99" s="6">
        <f t="shared" si="30"/>
        <v>0</v>
      </c>
    </row>
    <row r="100" spans="1:23" x14ac:dyDescent="0.25">
      <c r="A100" s="35"/>
      <c r="B100" s="37"/>
      <c r="C100" s="37"/>
      <c r="D100" s="37"/>
      <c r="E100" s="37"/>
      <c r="F100" s="37"/>
      <c r="G100" s="37"/>
      <c r="H100" s="37"/>
      <c r="I100" s="37"/>
      <c r="J100" s="37"/>
      <c r="K100" s="41" t="str">
        <f t="shared" si="31"/>
        <v/>
      </c>
      <c r="L100" s="37"/>
      <c r="M100" s="6"/>
      <c r="N100" s="6">
        <f t="shared" si="22"/>
        <v>0</v>
      </c>
      <c r="O100" s="6">
        <f t="shared" si="23"/>
        <v>0</v>
      </c>
      <c r="P100" s="6">
        <f t="shared" si="24"/>
        <v>0</v>
      </c>
      <c r="Q100" s="6">
        <f t="shared" si="25"/>
        <v>0</v>
      </c>
      <c r="R100" s="6">
        <f t="shared" si="26"/>
        <v>0</v>
      </c>
      <c r="S100" s="6">
        <f t="shared" si="27"/>
        <v>0</v>
      </c>
      <c r="T100" s="6">
        <f t="shared" si="28"/>
        <v>0</v>
      </c>
      <c r="U100" s="6">
        <f t="shared" si="32"/>
        <v>1</v>
      </c>
      <c r="V100" s="6">
        <f t="shared" si="29"/>
        <v>0</v>
      </c>
      <c r="W100" s="6">
        <f t="shared" si="30"/>
        <v>0</v>
      </c>
    </row>
    <row r="101" spans="1:23" x14ac:dyDescent="0.25">
      <c r="A101" s="35"/>
      <c r="B101" s="37"/>
      <c r="C101" s="37"/>
      <c r="D101" s="37"/>
      <c r="E101" s="37"/>
      <c r="F101" s="37"/>
      <c r="G101" s="37"/>
      <c r="H101" s="37"/>
      <c r="I101" s="37"/>
      <c r="J101" s="37"/>
      <c r="K101" s="41" t="str">
        <f t="shared" si="31"/>
        <v/>
      </c>
      <c r="L101" s="37"/>
      <c r="M101" s="6"/>
      <c r="N101" s="6">
        <f t="shared" si="22"/>
        <v>0</v>
      </c>
      <c r="O101" s="6">
        <f t="shared" si="23"/>
        <v>0</v>
      </c>
      <c r="P101" s="6">
        <f t="shared" si="24"/>
        <v>0</v>
      </c>
      <c r="Q101" s="6">
        <f t="shared" si="25"/>
        <v>0</v>
      </c>
      <c r="R101" s="6">
        <f t="shared" si="26"/>
        <v>0</v>
      </c>
      <c r="S101" s="6">
        <f t="shared" si="27"/>
        <v>0</v>
      </c>
      <c r="T101" s="6">
        <f t="shared" si="28"/>
        <v>0</v>
      </c>
      <c r="U101" s="6">
        <f t="shared" si="32"/>
        <v>1</v>
      </c>
      <c r="V101" s="6">
        <f t="shared" si="29"/>
        <v>0</v>
      </c>
      <c r="W101" s="6">
        <f t="shared" si="30"/>
        <v>0</v>
      </c>
    </row>
  </sheetData>
  <sheetProtection algorithmName="SHA-512" hashValue="YUVIqVUK3FEo6UqsJEOboCsEWSao5ycMysQWuMjFN/Bs1TFpcdLexl2TYpxddkveYgc9qSp/hzW8dcw8KgGpCA==" saltValue="XNuqGMZ9Xh0q+7g3xkdHaQ==" spinCount="100000" sheet="1" objects="1" scenarios="1"/>
  <mergeCells count="11">
    <mergeCell ref="K5:K6"/>
    <mergeCell ref="L5:L6"/>
    <mergeCell ref="G5:G6"/>
    <mergeCell ref="E5:F5"/>
    <mergeCell ref="A5:A6"/>
    <mergeCell ref="B5:B6"/>
    <mergeCell ref="C5:C6"/>
    <mergeCell ref="D5:D6"/>
    <mergeCell ref="H5:H6"/>
    <mergeCell ref="I5:I6"/>
    <mergeCell ref="J5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Баллы!$B$2:$B$4</xm:f>
          </x14:formula1>
          <xm:sqref>D7:D101</xm:sqref>
        </x14:dataValidation>
        <x14:dataValidation type="list" allowBlank="1" showInputMessage="1" showErrorMessage="1" xr:uid="{00000000-0002-0000-0100-000001000000}">
          <x14:formula1>
            <xm:f>Баллы!$B$24:$B$27</xm:f>
          </x14:formula1>
          <xm:sqref>I7:I101</xm:sqref>
        </x14:dataValidation>
        <x14:dataValidation type="list" allowBlank="1" showInputMessage="1" showErrorMessage="1" xr:uid="{00000000-0002-0000-0100-000002000000}">
          <x14:formula1>
            <xm:f>Баллы!$E$11:$E$18</xm:f>
          </x14:formula1>
          <xm:sqref>J7:J101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5"/>
  <sheetViews>
    <sheetView workbookViewId="0">
      <selection activeCell="B25" sqref="B25"/>
    </sheetView>
  </sheetViews>
  <sheetFormatPr defaultRowHeight="15" x14ac:dyDescent="0.25"/>
  <cols>
    <col min="1" max="1" width="60.7109375" style="1" customWidth="1"/>
    <col min="2" max="2" width="13.85546875" style="1" customWidth="1"/>
    <col min="3" max="3" width="25.85546875" style="1" customWidth="1"/>
    <col min="4" max="4" width="16.7109375" style="1" customWidth="1"/>
    <col min="5" max="5" width="32.85546875" style="1" customWidth="1"/>
    <col min="6" max="6" width="15.140625" style="28" customWidth="1"/>
    <col min="7" max="7" width="21.85546875" style="1" customWidth="1"/>
    <col min="8" max="8" width="2.85546875" hidden="1" customWidth="1"/>
    <col min="9" max="9" width="6.5703125" hidden="1" customWidth="1"/>
    <col min="10" max="10" width="5.5703125" hidden="1" customWidth="1"/>
  </cols>
  <sheetData>
    <row r="1" spans="1:33" ht="18.75" x14ac:dyDescent="0.3">
      <c r="A1" s="8" t="s">
        <v>36</v>
      </c>
    </row>
    <row r="2" spans="1:33" x14ac:dyDescent="0.25">
      <c r="A2" s="7"/>
    </row>
    <row r="3" spans="1:33" ht="15.75" x14ac:dyDescent="0.25">
      <c r="A3" s="36" t="s">
        <v>92</v>
      </c>
      <c r="B3" s="42">
        <f>SUM(F6:F15)</f>
        <v>0</v>
      </c>
      <c r="C3" s="9"/>
      <c r="D3" s="9"/>
    </row>
    <row r="4" spans="1:33" x14ac:dyDescent="0.25">
      <c r="A4" s="9"/>
      <c r="C4" s="9"/>
      <c r="D4" s="9"/>
    </row>
    <row r="5" spans="1:33" s="13" customFormat="1" ht="75" x14ac:dyDescent="0.25">
      <c r="A5" s="20" t="s">
        <v>71</v>
      </c>
      <c r="B5" s="20" t="s">
        <v>87</v>
      </c>
      <c r="C5" s="20" t="s">
        <v>35</v>
      </c>
      <c r="D5" s="20" t="s">
        <v>86</v>
      </c>
      <c r="E5" s="20" t="s">
        <v>62</v>
      </c>
      <c r="F5" s="20" t="s">
        <v>38</v>
      </c>
      <c r="G5" s="20" t="s">
        <v>93</v>
      </c>
      <c r="H5" s="10"/>
      <c r="I5" s="11" t="s">
        <v>30</v>
      </c>
      <c r="J5" s="11" t="s">
        <v>31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x14ac:dyDescent="0.25">
      <c r="A6" s="35"/>
      <c r="B6" s="37"/>
      <c r="C6" s="37"/>
      <c r="D6" s="37"/>
      <c r="E6" s="37"/>
      <c r="F6" s="41" t="str">
        <f t="shared" ref="F6:F10" si="0">IF(J6&gt;0,J6,"")</f>
        <v/>
      </c>
      <c r="G6" s="37"/>
      <c r="H6" s="6"/>
      <c r="I6" s="14" t="str">
        <f t="shared" ref="I6:I15" si="1">IF(ISBLANK(A6),"",momograph)</f>
        <v/>
      </c>
      <c r="J6" s="14" t="str">
        <f t="shared" ref="J6:J15" si="2">IF(ISBLANK(A6),"",(I6/MAX(B6,1)))</f>
        <v/>
      </c>
    </row>
    <row r="7" spans="1:33" x14ac:dyDescent="0.25">
      <c r="A7" s="35"/>
      <c r="B7" s="37"/>
      <c r="C7" s="37"/>
      <c r="D7" s="37"/>
      <c r="E7" s="37"/>
      <c r="F7" s="41" t="str">
        <f t="shared" si="0"/>
        <v/>
      </c>
      <c r="G7" s="37"/>
      <c r="H7" s="6"/>
      <c r="I7" s="14" t="str">
        <f t="shared" si="1"/>
        <v/>
      </c>
      <c r="J7" s="14" t="str">
        <f t="shared" si="2"/>
        <v/>
      </c>
    </row>
    <row r="8" spans="1:33" x14ac:dyDescent="0.25">
      <c r="A8" s="35"/>
      <c r="B8" s="37"/>
      <c r="C8" s="37"/>
      <c r="D8" s="37"/>
      <c r="E8" s="37"/>
      <c r="F8" s="41" t="str">
        <f t="shared" si="0"/>
        <v/>
      </c>
      <c r="G8" s="37"/>
      <c r="H8" s="6"/>
      <c r="I8" s="14" t="str">
        <f t="shared" si="1"/>
        <v/>
      </c>
      <c r="J8" s="14" t="str">
        <f t="shared" si="2"/>
        <v/>
      </c>
    </row>
    <row r="9" spans="1:33" x14ac:dyDescent="0.25">
      <c r="A9" s="35"/>
      <c r="B9" s="37"/>
      <c r="C9" s="37"/>
      <c r="D9" s="37"/>
      <c r="E9" s="37"/>
      <c r="F9" s="41" t="str">
        <f t="shared" si="0"/>
        <v/>
      </c>
      <c r="G9" s="37"/>
      <c r="H9" s="6"/>
      <c r="I9" s="14" t="str">
        <f t="shared" si="1"/>
        <v/>
      </c>
      <c r="J9" s="14" t="str">
        <f t="shared" si="2"/>
        <v/>
      </c>
    </row>
    <row r="10" spans="1:33" x14ac:dyDescent="0.25">
      <c r="A10" s="35"/>
      <c r="B10" s="37"/>
      <c r="C10" s="37"/>
      <c r="D10" s="37"/>
      <c r="E10" s="37"/>
      <c r="F10" s="41" t="str">
        <f t="shared" si="0"/>
        <v/>
      </c>
      <c r="G10" s="37"/>
      <c r="H10" s="6"/>
      <c r="I10" s="14" t="str">
        <f t="shared" si="1"/>
        <v/>
      </c>
      <c r="J10" s="14" t="str">
        <f t="shared" si="2"/>
        <v/>
      </c>
    </row>
    <row r="11" spans="1:33" x14ac:dyDescent="0.25">
      <c r="A11" s="35"/>
      <c r="B11" s="37"/>
      <c r="C11" s="37"/>
      <c r="D11" s="37"/>
      <c r="E11" s="37"/>
      <c r="F11" s="41" t="str">
        <f>IF(J11&gt;0,J11,"")</f>
        <v/>
      </c>
      <c r="G11" s="37"/>
      <c r="H11" s="6"/>
      <c r="I11" s="14" t="str">
        <f t="shared" si="1"/>
        <v/>
      </c>
      <c r="J11" s="14" t="str">
        <f t="shared" si="2"/>
        <v/>
      </c>
    </row>
    <row r="12" spans="1:33" x14ac:dyDescent="0.25">
      <c r="A12" s="35"/>
      <c r="B12" s="37"/>
      <c r="C12" s="37"/>
      <c r="D12" s="37"/>
      <c r="E12" s="37"/>
      <c r="F12" s="41" t="str">
        <f t="shared" ref="F12:F15" si="3">IF(J12&gt;0,J12,"")</f>
        <v/>
      </c>
      <c r="G12" s="37"/>
      <c r="H12" s="6"/>
      <c r="I12" s="14" t="str">
        <f t="shared" si="1"/>
        <v/>
      </c>
      <c r="J12" s="14" t="str">
        <f t="shared" si="2"/>
        <v/>
      </c>
    </row>
    <row r="13" spans="1:33" x14ac:dyDescent="0.25">
      <c r="A13" s="35"/>
      <c r="B13" s="37"/>
      <c r="C13" s="37"/>
      <c r="D13" s="37"/>
      <c r="E13" s="37"/>
      <c r="F13" s="41" t="str">
        <f t="shared" si="3"/>
        <v/>
      </c>
      <c r="G13" s="37"/>
      <c r="H13" s="6"/>
      <c r="I13" s="14" t="str">
        <f t="shared" si="1"/>
        <v/>
      </c>
      <c r="J13" s="14" t="str">
        <f t="shared" si="2"/>
        <v/>
      </c>
    </row>
    <row r="14" spans="1:33" x14ac:dyDescent="0.25">
      <c r="A14" s="35"/>
      <c r="B14" s="37"/>
      <c r="C14" s="37"/>
      <c r="D14" s="37"/>
      <c r="E14" s="37"/>
      <c r="F14" s="41" t="str">
        <f t="shared" si="3"/>
        <v/>
      </c>
      <c r="G14" s="37"/>
      <c r="H14" s="6"/>
      <c r="I14" s="14" t="str">
        <f t="shared" si="1"/>
        <v/>
      </c>
      <c r="J14" s="14" t="str">
        <f t="shared" si="2"/>
        <v/>
      </c>
    </row>
    <row r="15" spans="1:33" x14ac:dyDescent="0.25">
      <c r="A15" s="35"/>
      <c r="B15" s="37"/>
      <c r="C15" s="37"/>
      <c r="D15" s="37"/>
      <c r="E15" s="37"/>
      <c r="F15" s="41" t="str">
        <f t="shared" si="3"/>
        <v/>
      </c>
      <c r="G15" s="37"/>
      <c r="H15" s="6"/>
      <c r="I15" s="14" t="str">
        <f t="shared" si="1"/>
        <v/>
      </c>
      <c r="J15" s="14" t="str">
        <f t="shared" si="2"/>
        <v/>
      </c>
    </row>
  </sheetData>
  <sheetProtection algorithmName="SHA-512" hashValue="FebPEljvQZI32rg+56+CI63QIgD8IK7WZ2sbIXYklbr1BTvJN36G6lr7kCRNvo1sEhuCfkJDCmDSdLEG/RBlxA==" saltValue="cKJotpXn8ZRcl+TbzZu3dw==" spinCount="100000" sheet="1" objects="1" scenarios="1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Баллы!$B$29:$B$31</xm:f>
          </x14:formula1>
          <xm:sqref>D6:D15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28"/>
  <sheetViews>
    <sheetView workbookViewId="0">
      <selection activeCell="B8" sqref="B8"/>
    </sheetView>
  </sheetViews>
  <sheetFormatPr defaultRowHeight="15" x14ac:dyDescent="0.25"/>
  <cols>
    <col min="1" max="1" width="54.85546875" style="1" customWidth="1"/>
    <col min="2" max="2" width="30.140625" style="1" customWidth="1"/>
    <col min="3" max="3" width="15.28515625" style="1" customWidth="1"/>
    <col min="4" max="4" width="23" style="1" customWidth="1"/>
    <col min="5" max="5" width="19" style="29" customWidth="1"/>
    <col min="6" max="6" width="4.140625" hidden="1" customWidth="1"/>
    <col min="7" max="7" width="6.140625" hidden="1" customWidth="1"/>
    <col min="8" max="8" width="6.28515625" hidden="1" customWidth="1"/>
  </cols>
  <sheetData>
    <row r="1" spans="1:45" ht="26.25" customHeight="1" x14ac:dyDescent="0.3">
      <c r="A1" s="57" t="s">
        <v>109</v>
      </c>
      <c r="B1" s="58"/>
      <c r="C1" s="58"/>
      <c r="D1" s="58"/>
      <c r="E1" s="58"/>
    </row>
    <row r="2" spans="1:45" ht="15.75" x14ac:dyDescent="0.25">
      <c r="A2" s="26" t="s">
        <v>110</v>
      </c>
    </row>
    <row r="3" spans="1:45" ht="35.25" customHeight="1" x14ac:dyDescent="0.25">
      <c r="A3" s="59" t="s">
        <v>111</v>
      </c>
      <c r="B3" s="58"/>
      <c r="C3" s="58"/>
      <c r="D3" s="58"/>
      <c r="E3" s="58"/>
    </row>
    <row r="4" spans="1:45" ht="20.65" customHeight="1" x14ac:dyDescent="0.25">
      <c r="A4" s="15"/>
    </row>
    <row r="5" spans="1:45" ht="15.75" x14ac:dyDescent="0.25">
      <c r="A5" s="36" t="s">
        <v>92</v>
      </c>
      <c r="B5" s="42">
        <f>SUM(E8:E28)</f>
        <v>0</v>
      </c>
    </row>
    <row r="6" spans="1:45" x14ac:dyDescent="0.25">
      <c r="A6" s="9"/>
    </row>
    <row r="7" spans="1:45" s="25" customFormat="1" ht="45" x14ac:dyDescent="0.25">
      <c r="A7" s="20" t="s">
        <v>72</v>
      </c>
      <c r="B7" s="20" t="s">
        <v>89</v>
      </c>
      <c r="C7" s="20" t="s">
        <v>49</v>
      </c>
      <c r="D7" s="20" t="s">
        <v>8</v>
      </c>
      <c r="E7" s="20" t="s">
        <v>40</v>
      </c>
      <c r="F7" s="23"/>
      <c r="G7" s="24" t="s">
        <v>9</v>
      </c>
      <c r="H7" s="24" t="s">
        <v>39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</row>
    <row r="8" spans="1:45" x14ac:dyDescent="0.25">
      <c r="A8" s="35"/>
      <c r="B8" s="37"/>
      <c r="C8" s="37"/>
      <c r="D8" s="37"/>
      <c r="E8" s="40" t="str">
        <f>IF(ISBLANK(A8),"",H8)</f>
        <v/>
      </c>
      <c r="F8" s="6"/>
      <c r="G8" s="14" t="str">
        <f t="shared" ref="G8:G28" si="0">IF(ISBLANK(A8),"",IF(B8=международный_патент,за_международный_патент,IF(B8=российский_патент,за_российский_патент,IF(B8=полезная_модель,за_полезную_модель,IF(B8=свидетельство_о_регистрации_ПО_БД,за_свидетельство,IF(B8=договор_ОИС,за_договор_ОИС,0))))))</f>
        <v/>
      </c>
      <c r="H8" s="14" t="str">
        <f>IF(ISBLANK(A8),"",G8/MAX(C8,1))</f>
        <v/>
      </c>
    </row>
    <row r="9" spans="1:45" x14ac:dyDescent="0.25">
      <c r="A9" s="35"/>
      <c r="B9" s="37"/>
      <c r="C9" s="37"/>
      <c r="D9" s="37"/>
      <c r="E9" s="40" t="str">
        <f t="shared" ref="E9:E28" si="1">IF(ISBLANK(A9),"",H9)</f>
        <v/>
      </c>
      <c r="F9" s="6"/>
      <c r="G9" s="14" t="str">
        <f t="shared" si="0"/>
        <v/>
      </c>
      <c r="H9" s="14" t="str">
        <f t="shared" ref="H9:H28" si="2">IF(ISBLANK(A9),"",G9/MAX(C9,1))</f>
        <v/>
      </c>
    </row>
    <row r="10" spans="1:45" x14ac:dyDescent="0.25">
      <c r="A10" s="35"/>
      <c r="B10" s="37"/>
      <c r="C10" s="37"/>
      <c r="D10" s="37"/>
      <c r="E10" s="40" t="str">
        <f t="shared" si="1"/>
        <v/>
      </c>
      <c r="F10" s="6"/>
      <c r="G10" s="14" t="str">
        <f t="shared" si="0"/>
        <v/>
      </c>
      <c r="H10" s="14" t="str">
        <f t="shared" si="2"/>
        <v/>
      </c>
    </row>
    <row r="11" spans="1:45" x14ac:dyDescent="0.25">
      <c r="A11" s="35"/>
      <c r="B11" s="37"/>
      <c r="C11" s="37"/>
      <c r="D11" s="37"/>
      <c r="E11" s="40" t="str">
        <f t="shared" si="1"/>
        <v/>
      </c>
      <c r="F11" s="6"/>
      <c r="G11" s="14" t="str">
        <f t="shared" si="0"/>
        <v/>
      </c>
      <c r="H11" s="14" t="str">
        <f t="shared" si="2"/>
        <v/>
      </c>
    </row>
    <row r="12" spans="1:45" x14ac:dyDescent="0.25">
      <c r="A12" s="35"/>
      <c r="B12" s="37"/>
      <c r="C12" s="37"/>
      <c r="D12" s="37"/>
      <c r="E12" s="40" t="str">
        <f t="shared" si="1"/>
        <v/>
      </c>
      <c r="F12" s="6"/>
      <c r="G12" s="14" t="str">
        <f t="shared" si="0"/>
        <v/>
      </c>
      <c r="H12" s="14" t="str">
        <f t="shared" si="2"/>
        <v/>
      </c>
    </row>
    <row r="13" spans="1:45" x14ac:dyDescent="0.25">
      <c r="A13" s="35"/>
      <c r="B13" s="37"/>
      <c r="C13" s="37"/>
      <c r="D13" s="37"/>
      <c r="E13" s="40" t="str">
        <f t="shared" si="1"/>
        <v/>
      </c>
      <c r="F13" s="6"/>
      <c r="G13" s="14" t="str">
        <f t="shared" si="0"/>
        <v/>
      </c>
      <c r="H13" s="14" t="str">
        <f t="shared" si="2"/>
        <v/>
      </c>
    </row>
    <row r="14" spans="1:45" x14ac:dyDescent="0.25">
      <c r="A14" s="35"/>
      <c r="B14" s="37"/>
      <c r="C14" s="37"/>
      <c r="D14" s="37"/>
      <c r="E14" s="40" t="str">
        <f t="shared" si="1"/>
        <v/>
      </c>
      <c r="F14" s="6"/>
      <c r="G14" s="14" t="str">
        <f t="shared" si="0"/>
        <v/>
      </c>
      <c r="H14" s="14" t="str">
        <f t="shared" si="2"/>
        <v/>
      </c>
    </row>
    <row r="15" spans="1:45" x14ac:dyDescent="0.25">
      <c r="A15" s="35"/>
      <c r="B15" s="37"/>
      <c r="C15" s="37"/>
      <c r="D15" s="37"/>
      <c r="E15" s="40" t="str">
        <f t="shared" si="1"/>
        <v/>
      </c>
      <c r="F15" s="6"/>
      <c r="G15" s="14" t="str">
        <f t="shared" si="0"/>
        <v/>
      </c>
      <c r="H15" s="14" t="str">
        <f t="shared" si="2"/>
        <v/>
      </c>
    </row>
    <row r="16" spans="1:45" x14ac:dyDescent="0.25">
      <c r="A16" s="35"/>
      <c r="B16" s="37"/>
      <c r="C16" s="37"/>
      <c r="D16" s="37"/>
      <c r="E16" s="40" t="str">
        <f t="shared" si="1"/>
        <v/>
      </c>
      <c r="F16" s="6"/>
      <c r="G16" s="14" t="str">
        <f t="shared" si="0"/>
        <v/>
      </c>
      <c r="H16" s="14" t="str">
        <f t="shared" si="2"/>
        <v/>
      </c>
    </row>
    <row r="17" spans="1:8" x14ac:dyDescent="0.25">
      <c r="A17" s="35"/>
      <c r="B17" s="37"/>
      <c r="C17" s="37"/>
      <c r="D17" s="37"/>
      <c r="E17" s="40" t="str">
        <f t="shared" si="1"/>
        <v/>
      </c>
      <c r="F17" s="6"/>
      <c r="G17" s="14" t="str">
        <f t="shared" si="0"/>
        <v/>
      </c>
      <c r="H17" s="14" t="str">
        <f t="shared" si="2"/>
        <v/>
      </c>
    </row>
    <row r="18" spans="1:8" x14ac:dyDescent="0.25">
      <c r="A18" s="35"/>
      <c r="B18" s="37"/>
      <c r="C18" s="37"/>
      <c r="D18" s="37"/>
      <c r="E18" s="40" t="str">
        <f t="shared" si="1"/>
        <v/>
      </c>
      <c r="F18" s="6"/>
      <c r="G18" s="14" t="str">
        <f t="shared" si="0"/>
        <v/>
      </c>
      <c r="H18" s="14" t="str">
        <f t="shared" si="2"/>
        <v/>
      </c>
    </row>
    <row r="19" spans="1:8" x14ac:dyDescent="0.25">
      <c r="A19" s="35"/>
      <c r="B19" s="37"/>
      <c r="C19" s="37"/>
      <c r="D19" s="37"/>
      <c r="E19" s="40" t="str">
        <f t="shared" si="1"/>
        <v/>
      </c>
      <c r="F19" s="6"/>
      <c r="G19" s="14" t="str">
        <f t="shared" si="0"/>
        <v/>
      </c>
      <c r="H19" s="14" t="str">
        <f t="shared" si="2"/>
        <v/>
      </c>
    </row>
    <row r="20" spans="1:8" x14ac:dyDescent="0.25">
      <c r="A20" s="35"/>
      <c r="B20" s="37"/>
      <c r="C20" s="37"/>
      <c r="D20" s="37"/>
      <c r="E20" s="40" t="str">
        <f t="shared" si="1"/>
        <v/>
      </c>
      <c r="F20" s="6"/>
      <c r="G20" s="14" t="str">
        <f t="shared" si="0"/>
        <v/>
      </c>
      <c r="H20" s="14" t="str">
        <f t="shared" si="2"/>
        <v/>
      </c>
    </row>
    <row r="21" spans="1:8" x14ac:dyDescent="0.25">
      <c r="A21" s="35"/>
      <c r="B21" s="37"/>
      <c r="C21" s="37"/>
      <c r="D21" s="37"/>
      <c r="E21" s="40" t="str">
        <f t="shared" si="1"/>
        <v/>
      </c>
      <c r="F21" s="6"/>
      <c r="G21" s="14" t="str">
        <f t="shared" si="0"/>
        <v/>
      </c>
      <c r="H21" s="14" t="str">
        <f t="shared" si="2"/>
        <v/>
      </c>
    </row>
    <row r="22" spans="1:8" x14ac:dyDescent="0.25">
      <c r="A22" s="35"/>
      <c r="B22" s="37"/>
      <c r="C22" s="37"/>
      <c r="D22" s="37"/>
      <c r="E22" s="40" t="str">
        <f t="shared" si="1"/>
        <v/>
      </c>
      <c r="F22" s="6"/>
      <c r="G22" s="14" t="str">
        <f t="shared" si="0"/>
        <v/>
      </c>
      <c r="H22" s="14" t="str">
        <f t="shared" si="2"/>
        <v/>
      </c>
    </row>
    <row r="23" spans="1:8" x14ac:dyDescent="0.25">
      <c r="A23" s="35"/>
      <c r="B23" s="37"/>
      <c r="C23" s="37"/>
      <c r="D23" s="37"/>
      <c r="E23" s="40" t="str">
        <f t="shared" si="1"/>
        <v/>
      </c>
      <c r="F23" s="6"/>
      <c r="G23" s="14" t="str">
        <f t="shared" si="0"/>
        <v/>
      </c>
      <c r="H23" s="14" t="str">
        <f t="shared" si="2"/>
        <v/>
      </c>
    </row>
    <row r="24" spans="1:8" x14ac:dyDescent="0.25">
      <c r="A24" s="35"/>
      <c r="B24" s="37"/>
      <c r="C24" s="37"/>
      <c r="D24" s="37"/>
      <c r="E24" s="40" t="str">
        <f t="shared" si="1"/>
        <v/>
      </c>
      <c r="F24" s="6"/>
      <c r="G24" s="14" t="str">
        <f t="shared" si="0"/>
        <v/>
      </c>
      <c r="H24" s="14" t="str">
        <f t="shared" si="2"/>
        <v/>
      </c>
    </row>
    <row r="25" spans="1:8" x14ac:dyDescent="0.25">
      <c r="A25" s="35"/>
      <c r="B25" s="37"/>
      <c r="C25" s="37"/>
      <c r="D25" s="37"/>
      <c r="E25" s="40" t="str">
        <f t="shared" si="1"/>
        <v/>
      </c>
      <c r="F25" s="6"/>
      <c r="G25" s="14" t="str">
        <f t="shared" si="0"/>
        <v/>
      </c>
      <c r="H25" s="14" t="str">
        <f t="shared" si="2"/>
        <v/>
      </c>
    </row>
    <row r="26" spans="1:8" x14ac:dyDescent="0.25">
      <c r="A26" s="35"/>
      <c r="B26" s="37"/>
      <c r="C26" s="37"/>
      <c r="D26" s="37"/>
      <c r="E26" s="40" t="str">
        <f t="shared" si="1"/>
        <v/>
      </c>
      <c r="F26" s="6"/>
      <c r="G26" s="14" t="str">
        <f t="shared" si="0"/>
        <v/>
      </c>
      <c r="H26" s="14" t="str">
        <f t="shared" si="2"/>
        <v/>
      </c>
    </row>
    <row r="27" spans="1:8" x14ac:dyDescent="0.25">
      <c r="A27" s="35"/>
      <c r="B27" s="37"/>
      <c r="C27" s="37"/>
      <c r="D27" s="37"/>
      <c r="E27" s="40" t="str">
        <f t="shared" si="1"/>
        <v/>
      </c>
      <c r="F27" s="6"/>
      <c r="G27" s="14" t="str">
        <f t="shared" si="0"/>
        <v/>
      </c>
      <c r="H27" s="14" t="str">
        <f t="shared" si="2"/>
        <v/>
      </c>
    </row>
    <row r="28" spans="1:8" x14ac:dyDescent="0.25">
      <c r="A28" s="35"/>
      <c r="B28" s="37"/>
      <c r="C28" s="37"/>
      <c r="D28" s="37"/>
      <c r="E28" s="40" t="str">
        <f t="shared" si="1"/>
        <v/>
      </c>
      <c r="F28" s="6"/>
      <c r="G28" s="14" t="str">
        <f t="shared" si="0"/>
        <v/>
      </c>
      <c r="H28" s="14" t="str">
        <f t="shared" si="2"/>
        <v/>
      </c>
    </row>
  </sheetData>
  <sheetProtection algorithmName="SHA-512" hashValue="hmbzJEHEGcT0pWsvsF8TKSimt6WLVIvF2trzxo5xcoc78awVdzvqpVTIUG+V5R205tAtL5+LQlitqtqdXjZjnA==" saltValue="q3BPn6nq33KbDI2W0ijnHw==" spinCount="100000" sheet="1" objects="1" scenarios="1"/>
  <mergeCells count="2">
    <mergeCell ref="A1:E1"/>
    <mergeCell ref="A3:E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Баллы!$B$33:$B$38</xm:f>
          </x14:formula1>
          <xm:sqref>B8:B28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8"/>
  <sheetViews>
    <sheetView tabSelected="1" workbookViewId="0">
      <selection activeCell="D13" sqref="D13"/>
    </sheetView>
  </sheetViews>
  <sheetFormatPr defaultRowHeight="15" x14ac:dyDescent="0.25"/>
  <cols>
    <col min="1" max="1" width="49.140625" style="1" customWidth="1"/>
    <col min="2" max="2" width="34" style="1" customWidth="1"/>
    <col min="3" max="3" width="16" style="1" customWidth="1"/>
    <col min="4" max="4" width="17.140625" style="1" customWidth="1"/>
    <col min="5" max="5" width="17" style="9" bestFit="1" customWidth="1"/>
  </cols>
  <sheetData>
    <row r="1" spans="1:16" ht="18.75" x14ac:dyDescent="0.3">
      <c r="A1" s="8" t="s">
        <v>64</v>
      </c>
    </row>
    <row r="2" spans="1:16" ht="29.1" customHeight="1" x14ac:dyDescent="0.25">
      <c r="A2" s="60" t="s">
        <v>65</v>
      </c>
      <c r="B2" s="61"/>
      <c r="C2" s="61"/>
      <c r="D2" s="61"/>
      <c r="E2" s="61"/>
    </row>
    <row r="3" spans="1:16" ht="18.75" x14ac:dyDescent="0.3">
      <c r="A3" s="8"/>
    </row>
    <row r="4" spans="1:16" ht="18.75" customHeight="1" x14ac:dyDescent="0.25">
      <c r="A4" s="36" t="s">
        <v>92</v>
      </c>
      <c r="B4" s="42">
        <f>SUM(E7:E9)</f>
        <v>0</v>
      </c>
    </row>
    <row r="5" spans="1:16" ht="18.75" customHeight="1" x14ac:dyDescent="0.25">
      <c r="A5" s="9"/>
    </row>
    <row r="6" spans="1:16" s="22" customFormat="1" ht="60" x14ac:dyDescent="0.25">
      <c r="A6" s="20" t="s">
        <v>69</v>
      </c>
      <c r="B6" s="20" t="s">
        <v>107</v>
      </c>
      <c r="C6" s="20" t="s">
        <v>91</v>
      </c>
      <c r="D6" s="20" t="s">
        <v>66</v>
      </c>
      <c r="E6" s="20" t="s">
        <v>63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5">
      <c r="A7" s="37"/>
      <c r="B7" s="37"/>
      <c r="C7" s="38"/>
      <c r="D7" s="38"/>
      <c r="E7" s="39" t="str">
        <f t="shared" ref="E7:E9" si="0">IF(ISBLANK(A7),"",за_заявку)</f>
        <v/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37"/>
      <c r="B8" s="37"/>
      <c r="C8" s="38"/>
      <c r="D8" s="38"/>
      <c r="E8" s="39" t="str">
        <f t="shared" si="0"/>
        <v/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37"/>
      <c r="B9" s="37"/>
      <c r="C9" s="38"/>
      <c r="D9" s="38"/>
      <c r="E9" s="39" t="str">
        <f t="shared" si="0"/>
        <v/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6:16" x14ac:dyDescent="0.25"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6:16" x14ac:dyDescent="0.25"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6:16" x14ac:dyDescent="0.25"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6:16" x14ac:dyDescent="0.25"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6:16" x14ac:dyDescent="0.25"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6:16" x14ac:dyDescent="0.25"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6:16" x14ac:dyDescent="0.25"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6:16" x14ac:dyDescent="0.25"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6:16" x14ac:dyDescent="0.25"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6:16" x14ac:dyDescent="0.25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6:16" x14ac:dyDescent="0.25"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6:16" x14ac:dyDescent="0.25"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6:16" x14ac:dyDescent="0.25"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6:16" x14ac:dyDescent="0.25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6:16" x14ac:dyDescent="0.25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6:16" x14ac:dyDescent="0.25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6:16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6:16" x14ac:dyDescent="0.25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6:16" x14ac:dyDescent="0.2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6:16" x14ac:dyDescent="0.2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6:16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6:16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6:16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6:16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6:16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6:16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6:16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6:16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6:16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6:16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6:16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6:16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6:16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6:16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6:16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6:16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6:16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6:16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6:16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6:16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6:16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6:16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</sheetData>
  <sheetProtection algorithmName="SHA-512" hashValue="nUL12IU2bS73EEt8Mgb+EhchJOYVIOJuOQsWEv2HPEaWDK/JD8LDvgvnDvfbesBRnOPA+7rUvLpmSTvPw1//bw==" saltValue="Xf0oef+x2og5+iltTPmW1Q==" spinCount="100000" sheet="1" objects="1" scenarios="1"/>
  <mergeCells count="1">
    <mergeCell ref="A2:E2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Баллы!$B$48:$B$52</xm:f>
          </x14:formula1>
          <xm:sqref>D7:D9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5"/>
  <sheetViews>
    <sheetView workbookViewId="0">
      <selection activeCell="D26" sqref="D26"/>
    </sheetView>
  </sheetViews>
  <sheetFormatPr defaultRowHeight="15" x14ac:dyDescent="0.25"/>
  <cols>
    <col min="1" max="2" width="29.5703125" style="1" customWidth="1"/>
    <col min="3" max="3" width="24.7109375" style="1" customWidth="1"/>
    <col min="4" max="4" width="16" style="1" customWidth="1"/>
    <col min="5" max="5" width="27.7109375" style="1" customWidth="1"/>
    <col min="6" max="6" width="17.28515625" style="1" customWidth="1"/>
    <col min="7" max="7" width="14.140625" style="9" customWidth="1"/>
  </cols>
  <sheetData>
    <row r="1" spans="1:17" ht="18.75" x14ac:dyDescent="0.3">
      <c r="A1" s="8" t="s">
        <v>17</v>
      </c>
    </row>
    <row r="2" spans="1:17" ht="18.75" x14ac:dyDescent="0.3">
      <c r="A2" s="8"/>
    </row>
    <row r="3" spans="1:17" ht="18.75" customHeight="1" x14ac:dyDescent="0.25">
      <c r="A3" s="36" t="s">
        <v>92</v>
      </c>
      <c r="B3" s="42">
        <f>SUM(G6:G15)</f>
        <v>0</v>
      </c>
    </row>
    <row r="4" spans="1:17" ht="18.75" customHeight="1" x14ac:dyDescent="0.25">
      <c r="A4" s="9"/>
    </row>
    <row r="5" spans="1:17" ht="105" x14ac:dyDescent="0.25">
      <c r="A5" s="20" t="s">
        <v>22</v>
      </c>
      <c r="B5" s="20" t="s">
        <v>21</v>
      </c>
      <c r="C5" s="20" t="s">
        <v>90</v>
      </c>
      <c r="D5" s="20" t="s">
        <v>85</v>
      </c>
      <c r="E5" s="20" t="s">
        <v>94</v>
      </c>
      <c r="F5" s="20" t="s">
        <v>37</v>
      </c>
      <c r="G5" s="20" t="s">
        <v>41</v>
      </c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37"/>
      <c r="B6" s="37"/>
      <c r="C6" s="37"/>
      <c r="D6" s="38"/>
      <c r="E6" s="38"/>
      <c r="F6" s="37"/>
      <c r="G6" s="39" t="str">
        <f t="shared" ref="G6:G15" si="0">IF(ISBLANK(A6),"",IF(C6=руководство,за_руководство,IF(C6=доктор,за_доктора,IF(C6=кандидат,за_кандидата,0))))</f>
        <v/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37"/>
      <c r="B7" s="37"/>
      <c r="C7" s="37"/>
      <c r="D7" s="38"/>
      <c r="E7" s="38"/>
      <c r="F7" s="37"/>
      <c r="G7" s="39" t="str">
        <f t="shared" si="0"/>
        <v/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37"/>
      <c r="B8" s="37"/>
      <c r="C8" s="37"/>
      <c r="D8" s="38"/>
      <c r="E8" s="38"/>
      <c r="F8" s="37"/>
      <c r="G8" s="39" t="str">
        <f t="shared" si="0"/>
        <v/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37"/>
      <c r="B9" s="37"/>
      <c r="C9" s="37"/>
      <c r="D9" s="38"/>
      <c r="E9" s="38"/>
      <c r="F9" s="37"/>
      <c r="G9" s="39" t="str">
        <f t="shared" si="0"/>
        <v/>
      </c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37"/>
      <c r="B10" s="37"/>
      <c r="C10" s="37"/>
      <c r="D10" s="38"/>
      <c r="E10" s="38"/>
      <c r="F10" s="37"/>
      <c r="G10" s="39" t="str">
        <f t="shared" si="0"/>
        <v/>
      </c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37"/>
      <c r="B11" s="37"/>
      <c r="C11" s="37"/>
      <c r="D11" s="38"/>
      <c r="E11" s="38"/>
      <c r="F11" s="37"/>
      <c r="G11" s="39" t="str">
        <f t="shared" si="0"/>
        <v/>
      </c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37"/>
      <c r="B12" s="37"/>
      <c r="C12" s="37"/>
      <c r="D12" s="38"/>
      <c r="E12" s="38"/>
      <c r="F12" s="37"/>
      <c r="G12" s="39" t="str">
        <f t="shared" si="0"/>
        <v/>
      </c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37"/>
      <c r="B13" s="37"/>
      <c r="C13" s="37"/>
      <c r="D13" s="38"/>
      <c r="E13" s="38"/>
      <c r="F13" s="37"/>
      <c r="G13" s="39" t="str">
        <f t="shared" si="0"/>
        <v/>
      </c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37"/>
      <c r="B14" s="37"/>
      <c r="C14" s="37"/>
      <c r="D14" s="38"/>
      <c r="E14" s="38"/>
      <c r="F14" s="37"/>
      <c r="G14" s="39" t="str">
        <f t="shared" si="0"/>
        <v/>
      </c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37"/>
      <c r="B15" s="37"/>
      <c r="C15" s="37"/>
      <c r="D15" s="38"/>
      <c r="E15" s="38"/>
      <c r="F15" s="37"/>
      <c r="G15" s="39" t="str">
        <f t="shared" si="0"/>
        <v/>
      </c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8:17" x14ac:dyDescent="0.25"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8:17" x14ac:dyDescent="0.25"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8:17" x14ac:dyDescent="0.25"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8:17" x14ac:dyDescent="0.25"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8:17" x14ac:dyDescent="0.25"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8:17" x14ac:dyDescent="0.25"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8:17" x14ac:dyDescent="0.25"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8:17" x14ac:dyDescent="0.25"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8:17" x14ac:dyDescent="0.25"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8:17" x14ac:dyDescent="0.25"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8:17" x14ac:dyDescent="0.25"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8:17" x14ac:dyDescent="0.25"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8:17" x14ac:dyDescent="0.25"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8:17" x14ac:dyDescent="0.25"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8:17" x14ac:dyDescent="0.25"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8:17" x14ac:dyDescent="0.25"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8:17" x14ac:dyDescent="0.25"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8:17" x14ac:dyDescent="0.25"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8:17" x14ac:dyDescent="0.25"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8:17" x14ac:dyDescent="0.25"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8:17" x14ac:dyDescent="0.25"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8:17" x14ac:dyDescent="0.25"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8:17" x14ac:dyDescent="0.25"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8:17" x14ac:dyDescent="0.25"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8:17" x14ac:dyDescent="0.25"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8:17" x14ac:dyDescent="0.25"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8:17" x14ac:dyDescent="0.25"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8:17" x14ac:dyDescent="0.25"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8:17" x14ac:dyDescent="0.25"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8:17" x14ac:dyDescent="0.25"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8:17" x14ac:dyDescent="0.25"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8:17" x14ac:dyDescent="0.25"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8:17" x14ac:dyDescent="0.25"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8:17" x14ac:dyDescent="0.25"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8:17" x14ac:dyDescent="0.25"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8:17" x14ac:dyDescent="0.25"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8:17" x14ac:dyDescent="0.25"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8:17" x14ac:dyDescent="0.25"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8:17" x14ac:dyDescent="0.25"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8:17" x14ac:dyDescent="0.25"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8:17" x14ac:dyDescent="0.25"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8:17" x14ac:dyDescent="0.25"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8:17" x14ac:dyDescent="0.25"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8:17" x14ac:dyDescent="0.25"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8:17" x14ac:dyDescent="0.25"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8:17" x14ac:dyDescent="0.25"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8:17" x14ac:dyDescent="0.25"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8:17" x14ac:dyDescent="0.25"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8:17" x14ac:dyDescent="0.25">
      <c r="H65" s="1"/>
      <c r="I65" s="1"/>
      <c r="J65" s="1"/>
      <c r="K65" s="1"/>
      <c r="L65" s="1"/>
      <c r="M65" s="1"/>
      <c r="N65" s="1"/>
      <c r="O65" s="1"/>
      <c r="P65" s="1"/>
      <c r="Q65" s="1"/>
    </row>
  </sheetData>
  <sheetProtection algorithmName="SHA-512" hashValue="HRK0pJ4OAri2NTxQkKT5NpaxW2/HKiZswxPwfIdEqjQBI9pXpCqpCWR2mubXZsT/xHot2Rqg+esiuvvQXlxZkA==" saltValue="x9sHrgerG/3wVaT4aHp7uQ==" spinCount="100000" sheet="1" objects="1" scenarios="1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Баллы!$B$40:$B$42</xm:f>
          </x14:formula1>
          <xm:sqref>C6:C15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H134"/>
  <sheetViews>
    <sheetView topLeftCell="A27" workbookViewId="0">
      <selection activeCell="E10" sqref="E10"/>
    </sheetView>
  </sheetViews>
  <sheetFormatPr defaultRowHeight="15" x14ac:dyDescent="0.25"/>
  <cols>
    <col min="2" max="2" width="20.28515625" customWidth="1"/>
    <col min="4" max="4" width="9.85546875" customWidth="1"/>
    <col min="5" max="5" width="9.140625" style="1"/>
  </cols>
  <sheetData>
    <row r="3" spans="2:8" x14ac:dyDescent="0.25">
      <c r="B3" t="s">
        <v>0</v>
      </c>
      <c r="E3" s="1" t="s">
        <v>5</v>
      </c>
      <c r="F3" s="3">
        <v>2025</v>
      </c>
    </row>
    <row r="4" spans="2:8" ht="30" x14ac:dyDescent="0.25">
      <c r="B4" t="s">
        <v>1</v>
      </c>
      <c r="E4" s="1" t="s">
        <v>6</v>
      </c>
      <c r="F4" s="3">
        <v>39</v>
      </c>
      <c r="G4" t="s">
        <v>33</v>
      </c>
      <c r="H4" s="3">
        <v>30</v>
      </c>
    </row>
    <row r="5" spans="2:8" ht="45" x14ac:dyDescent="0.25">
      <c r="E5" s="1" t="s">
        <v>7</v>
      </c>
      <c r="F5" s="3">
        <v>1.5</v>
      </c>
    </row>
    <row r="6" spans="2:8" ht="30" x14ac:dyDescent="0.25">
      <c r="E6" s="1" t="s">
        <v>32</v>
      </c>
      <c r="F6" s="3">
        <v>2</v>
      </c>
    </row>
    <row r="7" spans="2:8" x14ac:dyDescent="0.25">
      <c r="B7" t="s">
        <v>77</v>
      </c>
      <c r="C7" s="3">
        <v>1.1000000000000001</v>
      </c>
    </row>
    <row r="8" spans="2:8" x14ac:dyDescent="0.25">
      <c r="B8" s="1"/>
    </row>
    <row r="9" spans="2:8" x14ac:dyDescent="0.25">
      <c r="B9" t="s">
        <v>25</v>
      </c>
      <c r="C9" s="3">
        <v>1</v>
      </c>
    </row>
    <row r="12" spans="2:8" x14ac:dyDescent="0.25">
      <c r="B12" t="s">
        <v>34</v>
      </c>
      <c r="C12" s="4">
        <v>20</v>
      </c>
      <c r="E12" t="s">
        <v>99</v>
      </c>
    </row>
    <row r="13" spans="2:8" x14ac:dyDescent="0.25">
      <c r="B13" t="s">
        <v>27</v>
      </c>
      <c r="C13" s="4">
        <v>3</v>
      </c>
      <c r="E13" t="s">
        <v>100</v>
      </c>
    </row>
    <row r="14" spans="2:8" x14ac:dyDescent="0.25">
      <c r="B14" t="s">
        <v>29</v>
      </c>
      <c r="C14" s="4">
        <v>10</v>
      </c>
      <c r="E14" t="s">
        <v>101</v>
      </c>
    </row>
    <row r="15" spans="2:8" x14ac:dyDescent="0.25">
      <c r="B15" t="s">
        <v>24</v>
      </c>
      <c r="C15" s="3">
        <v>10</v>
      </c>
      <c r="E15" t="s">
        <v>102</v>
      </c>
    </row>
    <row r="16" spans="2:8" x14ac:dyDescent="0.25">
      <c r="B16" t="s">
        <v>26</v>
      </c>
      <c r="C16" s="3">
        <v>10</v>
      </c>
      <c r="E16" t="s">
        <v>59</v>
      </c>
    </row>
    <row r="17" spans="2:5" x14ac:dyDescent="0.25">
      <c r="B17" t="s">
        <v>2</v>
      </c>
      <c r="C17" s="3">
        <v>25</v>
      </c>
      <c r="D17" s="1"/>
      <c r="E17" t="s">
        <v>50</v>
      </c>
    </row>
    <row r="18" spans="2:5" x14ac:dyDescent="0.25">
      <c r="B18" t="s">
        <v>3</v>
      </c>
      <c r="C18" s="3">
        <v>25</v>
      </c>
      <c r="E18" t="s">
        <v>51</v>
      </c>
    </row>
    <row r="19" spans="2:5" x14ac:dyDescent="0.25">
      <c r="B19" t="s">
        <v>98</v>
      </c>
      <c r="C19" s="3">
        <v>25</v>
      </c>
    </row>
    <row r="20" spans="2:5" x14ac:dyDescent="0.25">
      <c r="B20" t="s">
        <v>97</v>
      </c>
      <c r="C20" s="3">
        <v>40</v>
      </c>
    </row>
    <row r="21" spans="2:5" x14ac:dyDescent="0.25">
      <c r="B21" t="s">
        <v>96</v>
      </c>
      <c r="C21" s="3">
        <v>70</v>
      </c>
    </row>
    <row r="22" spans="2:5" x14ac:dyDescent="0.25">
      <c r="B22" t="s">
        <v>95</v>
      </c>
      <c r="C22" s="3">
        <v>100</v>
      </c>
    </row>
    <row r="25" spans="2:5" x14ac:dyDescent="0.25">
      <c r="B25" t="s">
        <v>43</v>
      </c>
    </row>
    <row r="26" spans="2:5" x14ac:dyDescent="0.25">
      <c r="B26" t="s">
        <v>44</v>
      </c>
    </row>
    <row r="27" spans="2:5" x14ac:dyDescent="0.25">
      <c r="B27" t="s">
        <v>60</v>
      </c>
    </row>
    <row r="30" spans="2:5" x14ac:dyDescent="0.25">
      <c r="B30" t="s">
        <v>45</v>
      </c>
    </row>
    <row r="31" spans="2:5" x14ac:dyDescent="0.25">
      <c r="B31" t="s">
        <v>76</v>
      </c>
    </row>
    <row r="33" spans="2:6" x14ac:dyDescent="0.25">
      <c r="B33" s="2"/>
    </row>
    <row r="34" spans="2:6" x14ac:dyDescent="0.25">
      <c r="B34" t="s">
        <v>10</v>
      </c>
      <c r="F34" s="3">
        <v>80</v>
      </c>
    </row>
    <row r="35" spans="2:6" x14ac:dyDescent="0.25">
      <c r="B35" t="s">
        <v>15</v>
      </c>
      <c r="F35" s="3">
        <v>30</v>
      </c>
    </row>
    <row r="36" spans="2:6" x14ac:dyDescent="0.25">
      <c r="B36" t="s">
        <v>16</v>
      </c>
      <c r="F36" s="3">
        <v>10</v>
      </c>
    </row>
    <row r="37" spans="2:6" x14ac:dyDescent="0.25">
      <c r="B37" t="s">
        <v>11</v>
      </c>
      <c r="F37" s="3">
        <v>10</v>
      </c>
    </row>
    <row r="38" spans="2:6" x14ac:dyDescent="0.25">
      <c r="B38" t="s">
        <v>61</v>
      </c>
      <c r="F38" s="3">
        <v>5</v>
      </c>
    </row>
    <row r="40" spans="2:6" x14ac:dyDescent="0.25">
      <c r="B40" t="s">
        <v>18</v>
      </c>
      <c r="F40" s="3">
        <v>40</v>
      </c>
    </row>
    <row r="41" spans="2:6" x14ac:dyDescent="0.25">
      <c r="B41" t="s">
        <v>19</v>
      </c>
      <c r="F41" s="3">
        <v>120</v>
      </c>
    </row>
    <row r="42" spans="2:6" x14ac:dyDescent="0.25">
      <c r="B42" t="s">
        <v>20</v>
      </c>
      <c r="F42" s="3">
        <v>70</v>
      </c>
    </row>
    <row r="46" spans="2:6" x14ac:dyDescent="0.25">
      <c r="B46" t="s">
        <v>78</v>
      </c>
      <c r="C46" s="3">
        <v>10</v>
      </c>
    </row>
    <row r="49" spans="2:2" x14ac:dyDescent="0.25">
      <c r="B49" t="s">
        <v>67</v>
      </c>
    </row>
    <row r="50" spans="2:2" x14ac:dyDescent="0.25">
      <c r="B50" t="s">
        <v>79</v>
      </c>
    </row>
    <row r="51" spans="2:2" x14ac:dyDescent="0.25">
      <c r="B51" t="s">
        <v>68</v>
      </c>
    </row>
    <row r="52" spans="2:2" x14ac:dyDescent="0.25">
      <c r="B52" t="s">
        <v>106</v>
      </c>
    </row>
    <row r="54" spans="2:2" x14ac:dyDescent="0.25">
      <c r="B54">
        <v>1930</v>
      </c>
    </row>
    <row r="55" spans="2:2" x14ac:dyDescent="0.25">
      <c r="B55">
        <v>1931</v>
      </c>
    </row>
    <row r="56" spans="2:2" x14ac:dyDescent="0.25">
      <c r="B56">
        <v>1932</v>
      </c>
    </row>
    <row r="57" spans="2:2" x14ac:dyDescent="0.25">
      <c r="B57">
        <v>1933</v>
      </c>
    </row>
    <row r="58" spans="2:2" x14ac:dyDescent="0.25">
      <c r="B58">
        <v>1934</v>
      </c>
    </row>
    <row r="59" spans="2:2" x14ac:dyDescent="0.25">
      <c r="B59">
        <v>1935</v>
      </c>
    </row>
    <row r="60" spans="2:2" x14ac:dyDescent="0.25">
      <c r="B60">
        <v>1936</v>
      </c>
    </row>
    <row r="61" spans="2:2" x14ac:dyDescent="0.25">
      <c r="B61">
        <v>1937</v>
      </c>
    </row>
    <row r="62" spans="2:2" x14ac:dyDescent="0.25">
      <c r="B62">
        <v>1938</v>
      </c>
    </row>
    <row r="63" spans="2:2" x14ac:dyDescent="0.25">
      <c r="B63">
        <v>1939</v>
      </c>
    </row>
    <row r="64" spans="2:2" x14ac:dyDescent="0.25">
      <c r="B64">
        <v>1940</v>
      </c>
    </row>
    <row r="65" spans="2:2" x14ac:dyDescent="0.25">
      <c r="B65">
        <v>1941</v>
      </c>
    </row>
    <row r="66" spans="2:2" x14ac:dyDescent="0.25">
      <c r="B66">
        <v>1942</v>
      </c>
    </row>
    <row r="67" spans="2:2" x14ac:dyDescent="0.25">
      <c r="B67">
        <v>1943</v>
      </c>
    </row>
    <row r="68" spans="2:2" x14ac:dyDescent="0.25">
      <c r="B68">
        <v>1944</v>
      </c>
    </row>
    <row r="69" spans="2:2" x14ac:dyDescent="0.25">
      <c r="B69">
        <v>1945</v>
      </c>
    </row>
    <row r="70" spans="2:2" x14ac:dyDescent="0.25">
      <c r="B70">
        <v>1946</v>
      </c>
    </row>
    <row r="71" spans="2:2" x14ac:dyDescent="0.25">
      <c r="B71">
        <v>1947</v>
      </c>
    </row>
    <row r="72" spans="2:2" x14ac:dyDescent="0.25">
      <c r="B72">
        <v>1948</v>
      </c>
    </row>
    <row r="73" spans="2:2" x14ac:dyDescent="0.25">
      <c r="B73">
        <v>1949</v>
      </c>
    </row>
    <row r="74" spans="2:2" x14ac:dyDescent="0.25">
      <c r="B74">
        <v>1950</v>
      </c>
    </row>
    <row r="75" spans="2:2" x14ac:dyDescent="0.25">
      <c r="B75">
        <v>1951</v>
      </c>
    </row>
    <row r="76" spans="2:2" x14ac:dyDescent="0.25">
      <c r="B76">
        <v>1952</v>
      </c>
    </row>
    <row r="77" spans="2:2" x14ac:dyDescent="0.25">
      <c r="B77">
        <v>1953</v>
      </c>
    </row>
    <row r="78" spans="2:2" x14ac:dyDescent="0.25">
      <c r="B78">
        <v>1954</v>
      </c>
    </row>
    <row r="79" spans="2:2" x14ac:dyDescent="0.25">
      <c r="B79">
        <v>1955</v>
      </c>
    </row>
    <row r="80" spans="2:2" x14ac:dyDescent="0.25">
      <c r="B80">
        <v>1956</v>
      </c>
    </row>
    <row r="81" spans="2:2" x14ac:dyDescent="0.25">
      <c r="B81">
        <v>1957</v>
      </c>
    </row>
    <row r="82" spans="2:2" x14ac:dyDescent="0.25">
      <c r="B82">
        <v>1958</v>
      </c>
    </row>
    <row r="83" spans="2:2" x14ac:dyDescent="0.25">
      <c r="B83">
        <v>1959</v>
      </c>
    </row>
    <row r="84" spans="2:2" x14ac:dyDescent="0.25">
      <c r="B84">
        <v>1960</v>
      </c>
    </row>
    <row r="85" spans="2:2" x14ac:dyDescent="0.25">
      <c r="B85">
        <v>1961</v>
      </c>
    </row>
    <row r="86" spans="2:2" x14ac:dyDescent="0.25">
      <c r="B86">
        <v>1962</v>
      </c>
    </row>
    <row r="87" spans="2:2" x14ac:dyDescent="0.25">
      <c r="B87">
        <v>1963</v>
      </c>
    </row>
    <row r="88" spans="2:2" x14ac:dyDescent="0.25">
      <c r="B88">
        <v>1964</v>
      </c>
    </row>
    <row r="89" spans="2:2" x14ac:dyDescent="0.25">
      <c r="B89">
        <v>1965</v>
      </c>
    </row>
    <row r="90" spans="2:2" x14ac:dyDescent="0.25">
      <c r="B90">
        <v>1966</v>
      </c>
    </row>
    <row r="91" spans="2:2" x14ac:dyDescent="0.25">
      <c r="B91">
        <v>1967</v>
      </c>
    </row>
    <row r="92" spans="2:2" x14ac:dyDescent="0.25">
      <c r="B92">
        <v>1968</v>
      </c>
    </row>
    <row r="93" spans="2:2" x14ac:dyDescent="0.25">
      <c r="B93">
        <v>1969</v>
      </c>
    </row>
    <row r="94" spans="2:2" x14ac:dyDescent="0.25">
      <c r="B94">
        <v>1970</v>
      </c>
    </row>
    <row r="95" spans="2:2" x14ac:dyDescent="0.25">
      <c r="B95">
        <v>1971</v>
      </c>
    </row>
    <row r="96" spans="2:2" x14ac:dyDescent="0.25">
      <c r="B96">
        <v>1972</v>
      </c>
    </row>
    <row r="97" spans="2:2" x14ac:dyDescent="0.25">
      <c r="B97">
        <v>1973</v>
      </c>
    </row>
    <row r="98" spans="2:2" x14ac:dyDescent="0.25">
      <c r="B98">
        <v>1974</v>
      </c>
    </row>
    <row r="99" spans="2:2" x14ac:dyDescent="0.25">
      <c r="B99">
        <v>1975</v>
      </c>
    </row>
    <row r="100" spans="2:2" x14ac:dyDescent="0.25">
      <c r="B100">
        <v>1976</v>
      </c>
    </row>
    <row r="101" spans="2:2" x14ac:dyDescent="0.25">
      <c r="B101">
        <v>1977</v>
      </c>
    </row>
    <row r="102" spans="2:2" x14ac:dyDescent="0.25">
      <c r="B102">
        <v>1978</v>
      </c>
    </row>
    <row r="103" spans="2:2" x14ac:dyDescent="0.25">
      <c r="B103">
        <v>1979</v>
      </c>
    </row>
    <row r="104" spans="2:2" x14ac:dyDescent="0.25">
      <c r="B104">
        <v>1980</v>
      </c>
    </row>
    <row r="105" spans="2:2" x14ac:dyDescent="0.25">
      <c r="B105">
        <v>1981</v>
      </c>
    </row>
    <row r="106" spans="2:2" x14ac:dyDescent="0.25">
      <c r="B106">
        <v>1982</v>
      </c>
    </row>
    <row r="107" spans="2:2" x14ac:dyDescent="0.25">
      <c r="B107">
        <v>1983</v>
      </c>
    </row>
    <row r="108" spans="2:2" x14ac:dyDescent="0.25">
      <c r="B108">
        <v>1984</v>
      </c>
    </row>
    <row r="109" spans="2:2" x14ac:dyDescent="0.25">
      <c r="B109">
        <v>1985</v>
      </c>
    </row>
    <row r="110" spans="2:2" x14ac:dyDescent="0.25">
      <c r="B110">
        <v>1986</v>
      </c>
    </row>
    <row r="111" spans="2:2" x14ac:dyDescent="0.25">
      <c r="B111">
        <v>1987</v>
      </c>
    </row>
    <row r="112" spans="2:2" x14ac:dyDescent="0.25">
      <c r="B112">
        <v>1988</v>
      </c>
    </row>
    <row r="113" spans="2:2" x14ac:dyDescent="0.25">
      <c r="B113">
        <v>1989</v>
      </c>
    </row>
    <row r="114" spans="2:2" x14ac:dyDescent="0.25">
      <c r="B114">
        <v>1990</v>
      </c>
    </row>
    <row r="115" spans="2:2" x14ac:dyDescent="0.25">
      <c r="B115">
        <v>1991</v>
      </c>
    </row>
    <row r="116" spans="2:2" x14ac:dyDescent="0.25">
      <c r="B116">
        <v>1992</v>
      </c>
    </row>
    <row r="117" spans="2:2" x14ac:dyDescent="0.25">
      <c r="B117">
        <v>1993</v>
      </c>
    </row>
    <row r="118" spans="2:2" x14ac:dyDescent="0.25">
      <c r="B118">
        <v>1994</v>
      </c>
    </row>
    <row r="119" spans="2:2" x14ac:dyDescent="0.25">
      <c r="B119">
        <v>1995</v>
      </c>
    </row>
    <row r="120" spans="2:2" x14ac:dyDescent="0.25">
      <c r="B120">
        <v>1996</v>
      </c>
    </row>
    <row r="121" spans="2:2" x14ac:dyDescent="0.25">
      <c r="B121">
        <v>1997</v>
      </c>
    </row>
    <row r="122" spans="2:2" x14ac:dyDescent="0.25">
      <c r="B122">
        <v>1998</v>
      </c>
    </row>
    <row r="123" spans="2:2" x14ac:dyDescent="0.25">
      <c r="B123">
        <v>1999</v>
      </c>
    </row>
    <row r="124" spans="2:2" x14ac:dyDescent="0.25">
      <c r="B124">
        <v>2000</v>
      </c>
    </row>
    <row r="125" spans="2:2" x14ac:dyDescent="0.25">
      <c r="B125">
        <v>2001</v>
      </c>
    </row>
    <row r="126" spans="2:2" x14ac:dyDescent="0.25">
      <c r="B126">
        <v>2002</v>
      </c>
    </row>
    <row r="127" spans="2:2" x14ac:dyDescent="0.25">
      <c r="B127">
        <v>2003</v>
      </c>
    </row>
    <row r="128" spans="2:2" x14ac:dyDescent="0.25">
      <c r="B128">
        <v>2004</v>
      </c>
    </row>
    <row r="129" spans="2:2" x14ac:dyDescent="0.25">
      <c r="B129">
        <v>2005</v>
      </c>
    </row>
    <row r="130" spans="2:2" x14ac:dyDescent="0.25">
      <c r="B130">
        <v>2006</v>
      </c>
    </row>
    <row r="131" spans="2:2" x14ac:dyDescent="0.25">
      <c r="B131">
        <v>2007</v>
      </c>
    </row>
    <row r="132" spans="2:2" x14ac:dyDescent="0.25">
      <c r="B132">
        <v>2008</v>
      </c>
    </row>
    <row r="133" spans="2:2" x14ac:dyDescent="0.25">
      <c r="B133">
        <v>2009</v>
      </c>
    </row>
    <row r="134" spans="2:2" x14ac:dyDescent="0.25">
      <c r="B134">
        <v>2010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51</vt:i4>
      </vt:variant>
    </vt:vector>
  </HeadingPairs>
  <TitlesOfParts>
    <vt:vector size="58" baseType="lpstr">
      <vt:lpstr>Титульный лист</vt:lpstr>
      <vt:lpstr>Статьи</vt:lpstr>
      <vt:lpstr>Монографии</vt:lpstr>
      <vt:lpstr>Интеллект. собств.</vt:lpstr>
      <vt:lpstr>Заявки</vt:lpstr>
      <vt:lpstr>Подготовка кадров высш. квалиф.</vt:lpstr>
      <vt:lpstr>Баллы</vt:lpstr>
      <vt:lpstr>affil</vt:lpstr>
      <vt:lpstr>ckp</vt:lpstr>
      <vt:lpstr>first_affil</vt:lpstr>
      <vt:lpstr>momograph</vt:lpstr>
      <vt:lpstr>q1_</vt:lpstr>
      <vt:lpstr>q2_</vt:lpstr>
      <vt:lpstr>q3_</vt:lpstr>
      <vt:lpstr>q4_</vt:lpstr>
      <vt:lpstr>rsci</vt:lpstr>
      <vt:lpstr>s_core_rinc</vt:lpstr>
      <vt:lpstr>s_rinc</vt:lpstr>
      <vt:lpstr>s_vak</vt:lpstr>
      <vt:lpstr>s_wosq1</vt:lpstr>
      <vt:lpstr>s_wosq2</vt:lpstr>
      <vt:lpstr>s_wosq3</vt:lpstr>
      <vt:lpstr>s_wosq4</vt:lpstr>
      <vt:lpstr>scopus</vt:lpstr>
      <vt:lpstr>vak</vt:lpstr>
      <vt:lpstr>wos</vt:lpstr>
      <vt:lpstr>баллы_за_патенты</vt:lpstr>
      <vt:lpstr>баллы_заявки</vt:lpstr>
      <vt:lpstr>баллы_монографии</vt:lpstr>
      <vt:lpstr>Монографии!баллы_статьи</vt:lpstr>
      <vt:lpstr>баллы_статьи</vt:lpstr>
      <vt:lpstr>Заявки!баллы_степень</vt:lpstr>
      <vt:lpstr>баллы_степень</vt:lpstr>
      <vt:lpstr>год</vt:lpstr>
      <vt:lpstr>договор_ОИС</vt:lpstr>
      <vt:lpstr>доктор</vt:lpstr>
      <vt:lpstr>за_договор_ОИС</vt:lpstr>
      <vt:lpstr>за_доктора</vt:lpstr>
      <vt:lpstr>за_заявку</vt:lpstr>
      <vt:lpstr>за_кандидата</vt:lpstr>
      <vt:lpstr>за_международный_патент</vt:lpstr>
      <vt:lpstr>за_полезную_модель</vt:lpstr>
      <vt:lpstr>за_российский_патент</vt:lpstr>
      <vt:lpstr>за_руководство</vt:lpstr>
      <vt:lpstr>за_свидетельство</vt:lpstr>
      <vt:lpstr>заявка</vt:lpstr>
      <vt:lpstr>кандидат</vt:lpstr>
      <vt:lpstr>коэфф_молодых</vt:lpstr>
      <vt:lpstr>коэфф_юных</vt:lpstr>
      <vt:lpstr>международный_патент</vt:lpstr>
      <vt:lpstr>молодой</vt:lpstr>
      <vt:lpstr>полезная_модель</vt:lpstr>
      <vt:lpstr>ринц</vt:lpstr>
      <vt:lpstr>российский_патент</vt:lpstr>
      <vt:lpstr>руководство</vt:lpstr>
      <vt:lpstr>свидетельство_о_регистрации_ПО_БД</vt:lpstr>
      <vt:lpstr>юный</vt:lpstr>
      <vt:lpstr>ядро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2025-12-16T08:08:11Z</dcterms:modified>
</cp:coreProperties>
</file>